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Barel\Downloads\"/>
    </mc:Choice>
  </mc:AlternateContent>
  <xr:revisionPtr revIDLastSave="0" documentId="13_ncr:1_{ADF8BA9C-7464-4596-8230-F9E57EBCE80A}" xr6:coauthVersionLast="47" xr6:coauthVersionMax="47" xr10:uidLastSave="{00000000-0000-0000-0000-000000000000}"/>
  <bookViews>
    <workbookView xWindow="-120" yWindow="-16320" windowWidth="29040" windowHeight="15840" xr2:uid="{EC70614C-782F-43EE-8096-73BC7D3ADB2D}"/>
  </bookViews>
  <sheets>
    <sheet name="Enter Data Here" sheetId="1" r:id="rId1"/>
    <sheet name="Results" sheetId="25" r:id="rId2"/>
    <sheet name="PlayerList" sheetId="24" state="hidden" r:id="rId3"/>
  </sheets>
  <definedNames>
    <definedName name="_xlnm._FilterDatabase" localSheetId="0" hidden="1">'Enter Data Here'!$A$13:$B$1496</definedName>
    <definedName name="_xlnm._FilterDatabase" localSheetId="2" hidden="1">PlayerList!#REF!</definedName>
    <definedName name="BA">'Enter Data Here'!$G$12</definedName>
    <definedName name="BAG">Table2[[#Headers],[Batting Aggregate]]</definedName>
    <definedName name="BAGS">'Enter Data Here'!$H$12</definedName>
    <definedName name="Batting_Table">#REF!</definedName>
    <definedName name="BAV">'Enter Data Here'!$G$12</definedName>
    <definedName name="cats">'Enter Data Here'!$AC$12</definedName>
    <definedName name="FIF">Table2[[#Headers],[50''s]]</definedName>
    <definedName name="fifs">'Enter Data Here'!$J$12</definedName>
    <definedName name="fIVS">'Enter Data Here'!$V$12</definedName>
    <definedName name="fous">'Enter Data Here'!$P$12</definedName>
    <definedName name="HIS">Table2[[#Headers],[Highest Score]]</definedName>
    <definedName name="hiss">'Enter Data Here'!$M$12</definedName>
    <definedName name="HUN">Table2[[#Headers],[100''s]]</definedName>
    <definedName name="HUNS">'Enter Data Here'!$K$12</definedName>
    <definedName name="mais">'Enter Data Here'!$S$12</definedName>
    <definedName name="NTO">Table2[[#Headers],[Not outs]]</definedName>
    <definedName name="ntos">'Enter Data Here'!$I$12</definedName>
    <definedName name="runos">'Enter Data Here'!$AD$12</definedName>
    <definedName name="runsS">'Enter Data Here'!$T$12</definedName>
    <definedName name="SIXS">'Enter Data Here'!$Q$12</definedName>
    <definedName name="stus">'Enter Data Here'!$AE$12</definedName>
    <definedName name="WICS">'Enter Data Here'!$R$12</definedName>
    <definedName name="ZER">Table2[[#Headers],[0''s]]</definedName>
    <definedName name="zERS">'Enter Data Here'!$L$12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4" i="1"/>
  <c r="B33" i="1"/>
  <c r="B40" i="1"/>
  <c r="B27" i="1"/>
  <c r="B26" i="1"/>
  <c r="B19" i="1"/>
  <c r="B41" i="1"/>
  <c r="B44" i="1"/>
  <c r="B28" i="1"/>
  <c r="B18" i="1"/>
  <c r="B20" i="1"/>
  <c r="B16" i="1"/>
  <c r="B88" i="1"/>
  <c r="B80" i="1"/>
  <c r="B50" i="1"/>
  <c r="B48" i="1"/>
  <c r="B29" i="1"/>
  <c r="B24" i="1"/>
  <c r="B23" i="1"/>
  <c r="B78" i="1"/>
  <c r="B60" i="1"/>
  <c r="B30" i="1"/>
  <c r="B42" i="1"/>
  <c r="B38" i="1"/>
  <c r="B37" i="1"/>
  <c r="B47" i="1"/>
  <c r="B39" i="1"/>
  <c r="B32" i="1"/>
  <c r="B62" i="1"/>
  <c r="B55" i="1"/>
  <c r="B31" i="1"/>
  <c r="B43" i="1"/>
  <c r="B21" i="1"/>
  <c r="B46" i="1"/>
  <c r="B25" i="1"/>
  <c r="B89" i="1"/>
  <c r="B67" i="1"/>
  <c r="B58" i="1"/>
  <c r="B36" i="1"/>
  <c r="B34" i="1"/>
  <c r="B83" i="1"/>
  <c r="B65" i="1"/>
  <c r="B63" i="1"/>
  <c r="B22" i="1"/>
  <c r="B98" i="1"/>
  <c r="B75" i="1"/>
  <c r="B61" i="1"/>
  <c r="B121" i="1"/>
  <c r="B95" i="1"/>
  <c r="B93" i="1"/>
  <c r="B85" i="1"/>
  <c r="B53" i="1"/>
  <c r="B111" i="1"/>
  <c r="B105" i="1"/>
  <c r="B87" i="1"/>
  <c r="B79" i="1"/>
  <c r="B73" i="1"/>
  <c r="B70" i="1"/>
  <c r="B52" i="1"/>
  <c r="B51" i="1"/>
  <c r="B35" i="1"/>
  <c r="B140" i="1"/>
  <c r="B81" i="1"/>
  <c r="B82" i="1"/>
  <c r="B64" i="1"/>
  <c r="B71" i="1"/>
  <c r="B45" i="1"/>
  <c r="B100" i="1"/>
  <c r="B99" i="1"/>
  <c r="B56" i="1"/>
  <c r="B143" i="1"/>
  <c r="B102" i="1"/>
  <c r="B74" i="1"/>
  <c r="B54" i="1"/>
  <c r="B130" i="1"/>
  <c r="B101" i="1"/>
  <c r="B91" i="1"/>
  <c r="B94" i="1"/>
  <c r="B92" i="1"/>
  <c r="B59" i="1"/>
  <c r="B57" i="1"/>
  <c r="B142" i="1"/>
  <c r="B119" i="1"/>
  <c r="B107" i="1"/>
  <c r="B104" i="1"/>
  <c r="B109" i="1"/>
  <c r="B72" i="1"/>
  <c r="B69" i="1"/>
  <c r="B49" i="1"/>
  <c r="B148" i="1"/>
  <c r="B156" i="1"/>
  <c r="B115" i="1"/>
  <c r="B114" i="1"/>
  <c r="B97" i="1"/>
  <c r="B86" i="1"/>
  <c r="B77" i="1"/>
  <c r="B68" i="1"/>
  <c r="B194" i="1"/>
  <c r="B149" i="1"/>
  <c r="B126" i="1"/>
  <c r="B128" i="1"/>
  <c r="B84" i="1"/>
  <c r="B160" i="1"/>
  <c r="B120" i="1"/>
  <c r="B144" i="1"/>
  <c r="B123" i="1"/>
  <c r="B116" i="1"/>
  <c r="B118" i="1"/>
  <c r="B125" i="1"/>
  <c r="B96" i="1"/>
  <c r="B110" i="1"/>
  <c r="B76" i="1"/>
  <c r="B159" i="1"/>
  <c r="B153" i="1"/>
  <c r="B132" i="1"/>
  <c r="B137" i="1"/>
  <c r="B122" i="1"/>
  <c r="B133" i="1"/>
  <c r="B117" i="1"/>
  <c r="B106" i="1"/>
  <c r="B90" i="1"/>
  <c r="B237" i="1"/>
  <c r="B163" i="1"/>
  <c r="B150" i="1"/>
  <c r="B158" i="1"/>
  <c r="B146" i="1"/>
  <c r="B112" i="1"/>
  <c r="B129" i="1"/>
  <c r="B103" i="1"/>
  <c r="B108" i="1"/>
  <c r="B66" i="1"/>
  <c r="B195" i="1"/>
  <c r="B198" i="1"/>
  <c r="B187" i="1"/>
  <c r="B124" i="1"/>
  <c r="B139" i="1"/>
  <c r="B136" i="1"/>
  <c r="B138" i="1"/>
  <c r="B134" i="1"/>
  <c r="B135" i="1"/>
  <c r="B205" i="1"/>
  <c r="B166" i="1"/>
  <c r="B177" i="1"/>
  <c r="B175" i="1"/>
  <c r="B164" i="1"/>
  <c r="B169" i="1"/>
  <c r="B127" i="1"/>
  <c r="B113" i="1"/>
  <c r="B253" i="1"/>
  <c r="B285" i="1"/>
  <c r="B218" i="1"/>
  <c r="B211" i="1"/>
  <c r="B224" i="1"/>
  <c r="B190" i="1"/>
  <c r="B176" i="1"/>
  <c r="B185" i="1"/>
  <c r="B152" i="1"/>
  <c r="B155" i="1"/>
  <c r="B151" i="1"/>
  <c r="B344" i="1"/>
  <c r="B309" i="1"/>
  <c r="B257" i="1"/>
  <c r="B246" i="1"/>
  <c r="B225" i="1"/>
  <c r="B200" i="1"/>
  <c r="B222" i="1"/>
  <c r="B213" i="1"/>
  <c r="B212" i="1"/>
  <c r="B184" i="1"/>
  <c r="B181" i="1"/>
  <c r="B168" i="1"/>
  <c r="B167" i="1"/>
  <c r="B157" i="1"/>
  <c r="B154" i="1"/>
  <c r="B147" i="1"/>
  <c r="B131" i="1"/>
  <c r="B141" i="1"/>
  <c r="B301" i="1"/>
  <c r="B334" i="1"/>
  <c r="B338" i="1"/>
  <c r="B214" i="1"/>
  <c r="B269" i="1"/>
  <c r="B327" i="1"/>
  <c r="B162" i="1"/>
  <c r="B307" i="1"/>
  <c r="B294" i="1"/>
  <c r="B299" i="1"/>
  <c r="B287" i="1"/>
  <c r="B261" i="1"/>
  <c r="B273" i="1"/>
  <c r="B254" i="1"/>
  <c r="B238" i="1"/>
  <c r="B242" i="1"/>
  <c r="B240" i="1"/>
  <c r="B209" i="1"/>
  <c r="B189" i="1"/>
  <c r="B204" i="1"/>
  <c r="B196" i="1"/>
  <c r="B193" i="1"/>
  <c r="B172" i="1"/>
  <c r="B165" i="1"/>
  <c r="B161" i="1"/>
  <c r="B230" i="1"/>
  <c r="B314" i="1"/>
  <c r="B233" i="1"/>
  <c r="B271" i="1"/>
  <c r="B335" i="1"/>
  <c r="B231" i="1"/>
  <c r="B296" i="1"/>
  <c r="B388" i="1"/>
  <c r="B206" i="1"/>
  <c r="B345" i="1"/>
  <c r="B311" i="1"/>
  <c r="B234" i="1"/>
  <c r="B216" i="1"/>
  <c r="B330" i="1"/>
  <c r="B384" i="1"/>
  <c r="B410" i="1"/>
  <c r="B208" i="1"/>
  <c r="B221" i="1"/>
  <c r="B256" i="1"/>
  <c r="B397" i="1"/>
  <c r="B250" i="1"/>
  <c r="B374" i="1"/>
  <c r="B267" i="1"/>
  <c r="B356" i="1"/>
  <c r="B304" i="1"/>
  <c r="B322" i="1"/>
  <c r="B264" i="1"/>
  <c r="B371" i="1"/>
  <c r="B359" i="1"/>
  <c r="B236" i="1"/>
  <c r="B365" i="1"/>
  <c r="B350" i="1"/>
  <c r="B392" i="1"/>
  <c r="B226" i="1"/>
  <c r="B260" i="1"/>
  <c r="B245" i="1"/>
  <c r="B202" i="1"/>
  <c r="B308" i="1"/>
  <c r="B337" i="1"/>
  <c r="B408" i="1"/>
  <c r="B191" i="1"/>
  <c r="B306" i="1"/>
  <c r="B315" i="1"/>
  <c r="B313" i="1"/>
  <c r="B283" i="1"/>
  <c r="B317" i="1"/>
  <c r="B259" i="1"/>
  <c r="B363" i="1"/>
  <c r="B251" i="1"/>
  <c r="B252" i="1"/>
  <c r="B385" i="1"/>
  <c r="B347" i="1"/>
  <c r="B281" i="1"/>
  <c r="B258" i="1"/>
  <c r="B188" i="1"/>
  <c r="B197" i="1"/>
  <c r="B390" i="1"/>
  <c r="B329" i="1"/>
  <c r="B280" i="1"/>
  <c r="B278" i="1"/>
  <c r="B223" i="1"/>
  <c r="B389" i="1"/>
  <c r="B229" i="1"/>
  <c r="B398" i="1"/>
  <c r="B263" i="1"/>
  <c r="B394" i="1"/>
  <c r="B375" i="1"/>
  <c r="B192" i="1"/>
  <c r="B405" i="1"/>
  <c r="B366" i="1"/>
  <c r="B331" i="1"/>
  <c r="B339" i="1"/>
  <c r="B370" i="1"/>
  <c r="B180" i="1"/>
  <c r="B353" i="1"/>
  <c r="B203" i="1"/>
  <c r="B325" i="1"/>
  <c r="B372" i="1"/>
  <c r="B411" i="1"/>
  <c r="B244" i="1"/>
  <c r="B277" i="1"/>
  <c r="B324" i="1"/>
  <c r="B316" i="1"/>
  <c r="B201" i="1"/>
  <c r="B412" i="1"/>
  <c r="B290" i="1"/>
  <c r="B170" i="1"/>
  <c r="B361" i="1"/>
  <c r="B276" i="1"/>
  <c r="B354" i="1"/>
  <c r="B179" i="1"/>
  <c r="B386" i="1"/>
  <c r="B357" i="1"/>
  <c r="B406" i="1"/>
  <c r="B266" i="1"/>
  <c r="B403" i="1"/>
  <c r="B239" i="1"/>
  <c r="B399" i="1"/>
  <c r="B302" i="1"/>
  <c r="B333" i="1"/>
  <c r="B413" i="1"/>
  <c r="B279" i="1"/>
  <c r="B247" i="1"/>
  <c r="B323" i="1"/>
  <c r="B404" i="1"/>
  <c r="B303" i="1"/>
  <c r="B387" i="1"/>
  <c r="B186" i="1"/>
  <c r="B336" i="1"/>
  <c r="B332" i="1"/>
  <c r="B318" i="1"/>
  <c r="B312" i="1"/>
  <c r="B293" i="1"/>
  <c r="B289" i="1"/>
  <c r="B288" i="1"/>
  <c r="B235" i="1"/>
  <c r="B355" i="1"/>
  <c r="B381" i="1"/>
  <c r="B145" i="1"/>
  <c r="B232" i="1"/>
  <c r="B362" i="1"/>
  <c r="B369" i="1"/>
  <c r="B378" i="1"/>
  <c r="B407" i="1"/>
  <c r="B319" i="1"/>
  <c r="B300" i="1"/>
  <c r="B340" i="1"/>
  <c r="B255" i="1"/>
  <c r="B346" i="1"/>
  <c r="B320" i="1"/>
  <c r="B305" i="1"/>
  <c r="B400" i="1"/>
  <c r="B228" i="1"/>
  <c r="B207" i="1"/>
  <c r="B219" i="1"/>
  <c r="B401" i="1"/>
  <c r="B376" i="1"/>
  <c r="B241" i="1"/>
  <c r="B265" i="1"/>
  <c r="B215" i="1"/>
  <c r="B402" i="1"/>
  <c r="B382" i="1"/>
  <c r="B262" i="1"/>
  <c r="B272" i="1"/>
  <c r="B379" i="1"/>
  <c r="B328" i="1"/>
  <c r="B342" i="1"/>
  <c r="B326" i="1"/>
  <c r="B270" i="1"/>
  <c r="B351" i="1"/>
  <c r="B349" i="1"/>
  <c r="B409" i="1"/>
  <c r="B373" i="1"/>
  <c r="B249" i="1"/>
  <c r="B393" i="1"/>
  <c r="B183" i="1"/>
  <c r="B275" i="1"/>
  <c r="B297" i="1"/>
  <c r="B171" i="1"/>
  <c r="B310" i="1"/>
  <c r="B295" i="1"/>
  <c r="B210" i="1"/>
  <c r="B182" i="1"/>
  <c r="B227" i="1"/>
  <c r="B364" i="1"/>
  <c r="B282" i="1"/>
  <c r="B380" i="1"/>
  <c r="B348" i="1"/>
  <c r="B274" i="1"/>
  <c r="B217" i="1"/>
  <c r="B395" i="1"/>
  <c r="B343" i="1"/>
  <c r="B377" i="1"/>
  <c r="B414" i="1"/>
  <c r="B396" i="1"/>
  <c r="B367" i="1"/>
  <c r="B286" i="1"/>
  <c r="B248" i="1"/>
  <c r="B352" i="1"/>
  <c r="B243" i="1"/>
  <c r="B415" i="1"/>
  <c r="B268" i="1"/>
  <c r="B292" i="1"/>
  <c r="B220" i="1"/>
  <c r="B360" i="1"/>
  <c r="B199" i="1"/>
  <c r="B321" i="1"/>
  <c r="B284" i="1"/>
  <c r="B173" i="1"/>
  <c r="B178" i="1"/>
  <c r="B391" i="1"/>
  <c r="B298" i="1"/>
  <c r="B291" i="1"/>
  <c r="B358" i="1"/>
  <c r="B341" i="1"/>
  <c r="B174" i="1"/>
  <c r="B368" i="1"/>
  <c r="B383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15" i="1"/>
  <c r="G23" i="25" l="1"/>
  <c r="G29" i="25"/>
  <c r="G30" i="25"/>
  <c r="G31" i="25"/>
  <c r="G32" i="25"/>
  <c r="G33" i="25"/>
  <c r="G34" i="25"/>
  <c r="G35" i="25"/>
  <c r="G17" i="25"/>
  <c r="H17" i="25" s="1" a="1"/>
  <c r="H17" i="25" s="1"/>
  <c r="G16" i="25"/>
  <c r="H16" i="25" s="1" a="1"/>
  <c r="H16" i="25" s="1"/>
  <c r="H35" i="25" l="1" a="1"/>
  <c r="H35" i="25" s="1"/>
  <c r="H34" i="25" a="1"/>
  <c r="H34" i="25" s="1"/>
  <c r="H29" i="25" a="1"/>
  <c r="H29" i="25" s="1"/>
  <c r="G19" i="25"/>
  <c r="H19" i="25" s="1" a="1"/>
  <c r="H19" i="25" s="1"/>
  <c r="G25" i="25"/>
  <c r="H25" i="25" s="1" a="1"/>
  <c r="H25" i="25" s="1"/>
  <c r="G24" i="25"/>
  <c r="H24" i="25" s="1" a="1"/>
  <c r="H24" i="25" s="1"/>
  <c r="G22" i="25"/>
  <c r="G20" i="25"/>
  <c r="H20" i="25" s="1" a="1"/>
  <c r="H20" i="25" s="1"/>
  <c r="G21" i="25"/>
  <c r="H21" i="25" s="1" a="1"/>
  <c r="H21" i="25" s="1"/>
  <c r="G27" i="25"/>
  <c r="H27" i="25" s="1" a="1"/>
  <c r="H27" i="25" s="1"/>
  <c r="G28" i="25"/>
  <c r="H28" i="25" s="1" a="1"/>
  <c r="H28" i="25" s="1"/>
  <c r="G18" i="25"/>
  <c r="H18" i="25" s="1" a="1"/>
  <c r="H18" i="25" s="1"/>
  <c r="G26" i="25"/>
  <c r="H26" i="25" s="1" a="1"/>
  <c r="H26" i="25" s="1"/>
  <c r="H32" i="25" l="1" a="1"/>
  <c r="H32" i="25" s="1"/>
  <c r="H33" i="25" a="1"/>
  <c r="H33" i="25" s="1"/>
  <c r="H22" i="25" a="1"/>
  <c r="H22" i="25" s="1"/>
  <c r="H23" i="25" a="1"/>
  <c r="H23" i="25" s="1"/>
  <c r="H30" i="25" a="1"/>
  <c r="H30" i="25" s="1"/>
  <c r="H31" i="25" a="1"/>
  <c r="H31" i="25" s="1"/>
  <c r="B31" i="25"/>
  <c r="B18" i="25"/>
  <c r="B28" i="25"/>
  <c r="B27" i="25"/>
  <c r="B33" i="25"/>
  <c r="B20" i="25"/>
  <c r="B34" i="25"/>
  <c r="B26" i="25"/>
  <c r="B32" i="25"/>
  <c r="B24" i="25"/>
  <c r="B35" i="25"/>
  <c r="B25" i="25"/>
  <c r="B19" i="25"/>
  <c r="B17" i="25"/>
  <c r="B22" i="25"/>
  <c r="B29" i="25"/>
  <c r="B23" i="25"/>
  <c r="B21" i="25"/>
  <c r="B30" i="25"/>
  <c r="A16" i="25" a="1"/>
  <c r="A16" i="25" s="1"/>
  <c r="A19" i="25" a="1"/>
  <c r="A19" i="25" s="1"/>
  <c r="A30" i="25" a="1"/>
  <c r="A30" i="25" s="1"/>
  <c r="A29" i="25" a="1"/>
  <c r="A29" i="25" s="1"/>
  <c r="A35" i="25" a="1"/>
  <c r="A35" i="25" s="1"/>
  <c r="A27" i="25" a="1"/>
  <c r="A27" i="25" s="1"/>
  <c r="A23" i="25" a="1"/>
  <c r="A23" i="25" s="1"/>
  <c r="A25" i="25" a="1"/>
  <c r="A25" i="25" s="1"/>
  <c r="B16" i="25"/>
  <c r="A18" i="25" a="1"/>
  <c r="A18" i="25" s="1"/>
  <c r="A33" i="25" a="1"/>
  <c r="A33" i="25" s="1"/>
  <c r="A22" i="25" a="1"/>
  <c r="A22" i="25" s="1"/>
  <c r="A24" i="25" a="1"/>
  <c r="A24" i="25" s="1"/>
  <c r="A26" i="25" a="1"/>
  <c r="A26" i="25" s="1"/>
  <c r="A34" i="25" a="1"/>
  <c r="A34" i="25" s="1"/>
  <c r="A28" i="25" a="1"/>
  <c r="A28" i="25" s="1"/>
  <c r="A32" i="25" a="1"/>
  <c r="A32" i="25" s="1"/>
  <c r="A21" i="25" a="1"/>
  <c r="A21" i="25" s="1"/>
  <c r="A31" i="25" a="1"/>
  <c r="A31" i="25" s="1"/>
  <c r="A20" i="25" a="1"/>
  <c r="A20" i="25" s="1"/>
  <c r="A17" i="25" a="1"/>
  <c r="A17" i="25" s="1"/>
  <c r="D16" i="25"/>
  <c r="D35" i="25" l="1"/>
  <c r="D31" i="25"/>
  <c r="D34" i="25"/>
  <c r="D27" i="25"/>
  <c r="D33" i="25"/>
  <c r="D28" i="25"/>
  <c r="D29" i="25"/>
  <c r="D30" i="25"/>
  <c r="D32" i="25"/>
  <c r="D26" i="25"/>
  <c r="D25" i="25" l="1"/>
  <c r="D24" i="25" l="1"/>
  <c r="D23" i="25" l="1"/>
  <c r="D22" i="25" l="1"/>
  <c r="D21" i="25" l="1"/>
  <c r="D20" i="25" l="1"/>
  <c r="D19" i="25" l="1"/>
  <c r="D17" i="25" l="1"/>
  <c r="D18" i="2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<sst xmlns="http://schemas.openxmlformats.org/spreadsheetml/2006/main" count="77" uniqueCount="74">
  <si>
    <t>Weighting</t>
  </si>
  <si>
    <t>Statistic</t>
  </si>
  <si>
    <t>SCORE</t>
  </si>
  <si>
    <t>Player Name</t>
  </si>
  <si>
    <t>Club Name</t>
  </si>
  <si>
    <t>Matches</t>
  </si>
  <si>
    <t>Innings</t>
  </si>
  <si>
    <t>Batting Average</t>
  </si>
  <si>
    <t>Batting Aggregate</t>
  </si>
  <si>
    <t>Not outs</t>
  </si>
  <si>
    <t>50's</t>
  </si>
  <si>
    <t>100's</t>
  </si>
  <si>
    <t>0's</t>
  </si>
  <si>
    <t>Highest Score</t>
  </si>
  <si>
    <t>HS Dismissal Status</t>
  </si>
  <si>
    <t>Batting Strike Rate</t>
  </si>
  <si>
    <t>4's</t>
  </si>
  <si>
    <t>6's</t>
  </si>
  <si>
    <t>Wickets</t>
  </si>
  <si>
    <t>Maidens</t>
  </si>
  <si>
    <t>Runs conceded</t>
  </si>
  <si>
    <t>Balls bowled</t>
  </si>
  <si>
    <t>5WIs</t>
  </si>
  <si>
    <t>Best Bowling Figures</t>
  </si>
  <si>
    <t>Bowling Average</t>
  </si>
  <si>
    <t>Bowling Strike Rate</t>
  </si>
  <si>
    <t>Economy Rate</t>
  </si>
  <si>
    <t>Wides</t>
  </si>
  <si>
    <t>No Balls</t>
  </si>
  <si>
    <t>Catches</t>
  </si>
  <si>
    <t>Runouts</t>
  </si>
  <si>
    <t>Stumpings</t>
  </si>
  <si>
    <t>Grade Name</t>
  </si>
  <si>
    <t>Association Name</t>
  </si>
  <si>
    <t>Champion Player Leaderboard</t>
  </si>
  <si>
    <t>Scoreboard</t>
  </si>
  <si>
    <t>Standing</t>
  </si>
  <si>
    <t>Club</t>
  </si>
  <si>
    <t>Score</t>
  </si>
  <si>
    <t>Name</t>
  </si>
  <si>
    <t>Abraham, Aaron</t>
  </si>
  <si>
    <t>Allen, Dom</t>
  </si>
  <si>
    <t>Aylward, Will</t>
  </si>
  <si>
    <t>Barrett, Mark</t>
  </si>
  <si>
    <t>Beattie, Dermott</t>
  </si>
  <si>
    <t>Cassidy, Scott</t>
  </si>
  <si>
    <t>Dosanjh, Marlon</t>
  </si>
  <si>
    <t>Feather, Will</t>
  </si>
  <si>
    <t>Ford, Michael</t>
  </si>
  <si>
    <t>Fourie, Johnny</t>
  </si>
  <si>
    <t>Manwaring, Tim</t>
  </si>
  <si>
    <t>Marouk, Marouf</t>
  </si>
  <si>
    <t>Pike, Max</t>
  </si>
  <si>
    <t>Wilde, Reece</t>
  </si>
  <si>
    <t>Wilson, Tom</t>
  </si>
  <si>
    <t>t_name</t>
  </si>
  <si>
    <t>Mark</t>
  </si>
  <si>
    <t>first_name</t>
  </si>
  <si>
    <t>Garrek</t>
  </si>
  <si>
    <t>Gunter</t>
  </si>
  <si>
    <t>Teri</t>
  </si>
  <si>
    <t>Katleen</t>
  </si>
  <si>
    <t>Monika</t>
  </si>
  <si>
    <t>Page</t>
  </si>
  <si>
    <t>Broddy</t>
  </si>
  <si>
    <t>Orville</t>
  </si>
  <si>
    <t>Haskell</t>
  </si>
  <si>
    <t>Mari</t>
  </si>
  <si>
    <t>Jeremie</t>
  </si>
  <si>
    <t>Tadeo</t>
  </si>
  <si>
    <t>Katy</t>
  </si>
  <si>
    <t>CHAMPION PLAYER CALCULATOR</t>
  </si>
  <si>
    <t>Rank (no # skip - when exact same score)</t>
  </si>
  <si>
    <t>Rank (with # skip - when exact same score)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</si>
</sst>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0;;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BT Brik Oblique"/>
      <family val="3"/>
    </font>
    <font>
      <sz val="48"/>
      <color theme="0"/>
      <name val="BT Brik Oblique"/>
      <family val="3"/>
    </font>
    <font>
      <sz val="11"/>
      <color theme="2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 tint="-4.9989318521683403E-2"/>
      <name val="Montserrat"/>
    </font>
    <font>
      <sz val="11"/>
      <color theme="0" tint="-4.9989318521683403E-2"/>
      <name val="Calibri"/>
      <family val="2"/>
      <scheme val="minor"/>
    </font>
    <font>
      <b/>
      <sz val="4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464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2" tint="-0.89999084444715716"/>
      </left>
      <right/>
      <top style="thin">
        <color theme="2" tint="-0.89999084444715716"/>
      </top>
      <bottom style="thin">
        <color theme="2" tint="-0.899990844447157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8" applyNumberFormat="0" applyFill="0" applyAlignment="0" applyProtection="0"/>
  </cellStyleXfs>
  <cellXfs count="43">
    <xf numFmtId="0" fontId="0" fillId="0" borderId="0" xfId="0"/>
    <xf numFmtId="164" fontId="0" fillId="3" borderId="1" xfId="0" applyNumberFormat="1" applyFill="1" applyBorder="1" applyProtection="1">
      <protection hidden="1"/>
    </xf>
    <xf numFmtId="2" fontId="9" fillId="2" borderId="6" xfId="0" applyNumberFormat="1" applyFont="1" applyFill="1" applyBorder="1" applyProtection="1">
      <protection hidden="1"/>
    </xf>
    <xf numFmtId="0" fontId="0" fillId="3" borderId="0" xfId="0" applyFill="1" applyProtection="1">
      <protection hidden="1"/>
    </xf>
    <xf numFmtId="0" fontId="1" fillId="3" borderId="0" xfId="0" applyFont="1" applyFill="1" applyAlignment="1" applyProtection="1">
      <alignment horizontal="right"/>
      <protection hidden="1"/>
    </xf>
    <xf numFmtId="1" fontId="1" fillId="3" borderId="0" xfId="0" applyNumberFormat="1" applyFont="1" applyFill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2" fillId="3" borderId="0" xfId="0" applyFont="1" applyFill="1" applyAlignment="1" applyProtection="1">
      <alignment horizontal="right" vertical="center"/>
      <protection hidden="1"/>
    </xf>
    <xf numFmtId="2" fontId="0" fillId="3" borderId="0" xfId="0" applyNumberFormat="1" applyFill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1" fillId="3" borderId="1" xfId="0" applyFont="1" applyFill="1" applyBorder="1" applyAlignment="1" applyProtection="1">
      <alignment horizontal="right"/>
      <protection hidden="1"/>
    </xf>
    <xf numFmtId="0" fontId="7" fillId="3" borderId="1" xfId="1" applyFont="1" applyFill="1" applyBorder="1" applyProtection="1">
      <protection hidden="1"/>
    </xf>
    <xf numFmtId="0" fontId="4" fillId="5" borderId="1" xfId="0" applyFont="1" applyFill="1" applyBorder="1"/>
    <xf numFmtId="0" fontId="0" fillId="0" borderId="1" xfId="0" applyBorder="1"/>
    <xf numFmtId="164" fontId="1" fillId="4" borderId="1" xfId="0" applyNumberFormat="1" applyFont="1" applyFill="1" applyBorder="1"/>
    <xf numFmtId="1" fontId="1" fillId="3" borderId="1" xfId="0" applyNumberFormat="1" applyFont="1" applyFill="1" applyBorder="1" applyAlignment="1" applyProtection="1">
      <alignment horizontal="right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6" borderId="11" xfId="1" applyFont="1" applyFill="1" applyBorder="1" applyProtection="1">
      <protection hidden="1"/>
    </xf>
    <xf numFmtId="0" fontId="4" fillId="5" borderId="9" xfId="0" applyFont="1" applyFill="1" applyBorder="1" applyProtection="1">
      <protection hidden="1"/>
    </xf>
    <xf numFmtId="164" fontId="1" fillId="5" borderId="12" xfId="0" applyNumberFormat="1" applyFont="1" applyFill="1" applyBorder="1" applyProtection="1">
      <protection hidden="1"/>
    </xf>
    <xf numFmtId="2" fontId="1" fillId="4" borderId="12" xfId="0" applyNumberFormat="1" applyFont="1" applyFill="1" applyBorder="1" applyProtection="1">
      <protection hidden="1"/>
    </xf>
    <xf numFmtId="164" fontId="1" fillId="4" borderId="12" xfId="0" applyNumberFormat="1" applyFont="1" applyFill="1" applyBorder="1" applyProtection="1">
      <protection hidden="1"/>
    </xf>
    <xf numFmtId="165" fontId="1" fillId="5" borderId="12" xfId="0" applyNumberFormat="1" applyFont="1" applyFill="1" applyBorder="1" applyProtection="1">
      <protection hidden="1"/>
    </xf>
    <xf numFmtId="164" fontId="1" fillId="4" borderId="2" xfId="0" applyNumberFormat="1" applyFont="1" applyFill="1" applyBorder="1" applyProtection="1"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left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8" fillId="2" borderId="9" xfId="0" applyFont="1" applyFill="1" applyBorder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10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>
      <alignment horizontal="center"/>
    </xf>
    <xf numFmtId="0" fontId="0" fillId="0" borderId="0" xfId="0" applyNumberFormat="1"/>
    <xf numFmtId="0" fontId="0" fillId="0" borderId="7" xfId="0" applyNumberFormat="1" applyBorder="1"/>
    <xf numFmtId="0" fontId="0" fillId="0" borderId="1" xfId="0" applyNumberFormat="1" applyBorder="1"/>
    <xf numFmtId="0" fontId="0" fillId="0" borderId="6" xfId="0" applyNumberFormat="1" applyBorder="1"/>
    <xf numFmtId="0" fontId="0" fillId="0" borderId="9" xfId="0" applyNumberFormat="1" applyBorder="1"/>
    <xf numFmtId="0" fontId="0" fillId="0" borderId="12" xfId="0" applyNumberFormat="1" applyBorder="1"/>
    <xf numFmtId="0" fontId="0" fillId="0" borderId="2" xfId="0" applyNumberFormat="1" applyBorder="1"/>
  </cellXfs>
  <cellStyles count="2">
    <cellStyle name="Heading 3" xfId="1" builtinId="18"/>
    <cellStyle name="Normal" xfId="0" builtinId="0"/>
  </cellStyles>
  <dxfs count="36">
    <dxf>
      <numFmt numFmtId="0" formatCode="General"/>
      <fill>
        <patternFill patternType="solid">
          <fgColor indexed="64"/>
          <bgColor theme="0" tint="-4.9989318521683403E-2"/>
        </patternFill>
      </fill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indexed="64"/>
        </top>
      </border>
    </dxf>
    <dxf>
      <border diagonalUp="0" diagonalDown="0">
        <left style="medium">
          <color rgb="FFFFFF00"/>
        </left>
        <right style="medium">
          <color rgb="FFFFFF00"/>
        </right>
        <top style="medium">
          <color rgb="FFFFFF00"/>
        </top>
        <bottom style="medium">
          <color rgb="FFFFFF00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1" defaultTableStyle="TableStyleMedium2" defaultPivotStyle="PivotStyleLight16">
    <tableStyle name="Table Style 1" pivot="0" count="0" xr9:uid="{E6511B50-0484-4312-A94E-1E03932BEB79}"/>
  </tableStyles>
  <colors>
    <mruColors>
      <color rgb="FF004645"/>
      <color rgb="FFFFFFCC"/>
      <color rgb="FF0467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653143</xdr:colOff>
      <xdr:row>2</xdr:row>
      <xdr:rowOff>13607</xdr:rowOff>
    </xdr:from>
    <xdr:to>
      <xdr:col>5</xdr:col>
      <xdr:colOff>639536</xdr:colOff>
      <xdr:row>9</xdr:row>
      <xdr:rowOff>40821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EF9A8C7-A7DB-C510-2E88-19F2A7F72063}"/>
            </a:ext>
          </a:extLst>
        </xdr:cNvPr>
        <xdr:cNvSpPr/>
      </xdr:nvSpPr>
      <xdr:spPr>
        <a:xfrm>
          <a:off x="1455964" y="258536"/>
          <a:ext cx="4558393" cy="884464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>
              <a:solidFill>
                <a:srgbClr val="004645"/>
              </a:solidFill>
            </a:rPr>
            <a:t>1. Add your weighting (points per) in the yellow boxes below.</a:t>
          </a:r>
        </a:p>
        <a:p>
          <a:pPr algn="l"/>
          <a:r>
            <a:rPr lang="en-AU" sz="1200" b="1">
              <a:solidFill>
                <a:srgbClr val="004645"/>
              </a:solidFill>
            </a:rPr>
            <a:t>2. Copy</a:t>
          </a:r>
          <a:r>
            <a:rPr lang="en-AU" sz="1200" b="1" baseline="0">
              <a:solidFill>
                <a:srgbClr val="004645"/>
              </a:solidFill>
            </a:rPr>
            <a:t> and paste data here from </a:t>
          </a:r>
          <a:r>
            <a:rPr lang="en-AU" sz="1200" b="1" u="sng" baseline="0">
              <a:solidFill>
                <a:srgbClr val="004645"/>
              </a:solidFill>
            </a:rPr>
            <a:t>combined report</a:t>
          </a:r>
          <a:r>
            <a:rPr lang="en-AU" sz="1200" b="1" u="none" baseline="0">
              <a:solidFill>
                <a:srgbClr val="004645"/>
              </a:solidFill>
            </a:rPr>
            <a:t> from the PlayHQ Player Statistics Reporting website in the big yellow box.</a:t>
          </a:r>
        </a:p>
        <a:p>
          <a:pPr algn="l"/>
          <a:r>
            <a:rPr lang="en-AU" sz="1200" b="1" u="none" baseline="0">
              <a:solidFill>
                <a:srgbClr val="004645"/>
              </a:solidFill>
            </a:rPr>
            <a:t>3. Go to the </a:t>
          </a:r>
          <a:r>
            <a:rPr lang="en-AU" sz="1200" b="1" u="sng" baseline="0">
              <a:solidFill>
                <a:srgbClr val="004645"/>
              </a:solidFill>
            </a:rPr>
            <a:t>Results</a:t>
          </a:r>
          <a:r>
            <a:rPr lang="en-AU" sz="1200" b="1" u="none" baseline="0">
              <a:solidFill>
                <a:srgbClr val="004645"/>
              </a:solidFill>
            </a:rPr>
            <a:t> sheet below. </a:t>
          </a:r>
        </a:p>
        <a:p>
          <a:pPr algn="l"/>
          <a:endParaRPr lang="en-AU" sz="1600" b="1" u="none">
            <a:solidFill>
              <a:srgbClr val="004645"/>
            </a:solidFill>
          </a:endParaRPr>
        </a:p>
      </xdr:txBody>
    </xdr:sp>
    <xdr:clientData/>
  </xdr:twoCellAnchor>
  <xdr:twoCellAnchor>
    <xdr:from>
      <xdr:col>5</xdr:col>
      <xdr:colOff>639536</xdr:colOff>
      <xdr:row>5</xdr:row>
      <xdr:rowOff>87754</xdr:rowOff>
    </xdr:from>
    <xdr:to>
      <xdr:col>6</xdr:col>
      <xdr:colOff>484322</xdr:colOff>
      <xdr:row>10</xdr:row>
      <xdr:rowOff>8072</xdr:rowOff>
    </xdr:to>
    <xdr:cxnSp macro="">
      <xdr:nvCxnSpPr>
        <xdr:cNvPr id="4" name="Connector: Elbow 3">
          <a:extLst>
            <a:ext uri="{FF2B5EF4-FFF2-40B4-BE49-F238E27FC236}">
              <a16:creationId xmlns:a16="http://schemas.microsoft.com/office/drawing/2014/main" id="{CAED09FC-68C1-577A-242A-D52FE43BB925}"/>
            </a:ext>
          </a:extLst>
        </xdr:cNvPr>
        <xdr:cNvCxnSpPr>
          <a:stCxn id="2" idx="3"/>
        </xdr:cNvCxnSpPr>
      </xdr:nvCxnSpPr>
      <xdr:spPr>
        <a:xfrm>
          <a:off x="6015511" y="693157"/>
          <a:ext cx="732709" cy="525720"/>
        </a:xfrm>
        <a:prstGeom prst="bentConnector3">
          <a:avLst>
            <a:gd name="adj1" fmla="val 100677"/>
          </a:avLst>
        </a:prstGeom>
        <a:ln w="38100">
          <a:solidFill>
            <a:srgbClr val="FFFF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361951</xdr:colOff>
      <xdr:row>1</xdr:row>
      <xdr:rowOff>95250</xdr:rowOff>
    </xdr:from>
    <xdr:to>
      <xdr:col>9</xdr:col>
      <xdr:colOff>333375</xdr:colOff>
      <xdr:row>4</xdr:row>
      <xdr:rowOff>161925</xdr:rowOff>
    </xdr:to>
    <xdr:sp macro="[0]!SheetsUniqueValues" textlink="">
      <xdr:nvSpPr>
        <xdr:cNvPr id="3" name="Rectangle 2">
          <a:extLst>
            <a:ext uri="{FF2B5EF4-FFF2-40B4-BE49-F238E27FC236}">
              <a16:creationId xmlns:a16="http://schemas.microsoft.com/office/drawing/2014/main" id="{1D60F438-C3CB-84C1-C3BE-840F2620A534}"/>
            </a:ext>
          </a:extLst>
        </xdr:cNvPr>
        <xdr:cNvSpPr/>
      </xdr:nvSpPr>
      <xdr:spPr>
        <a:xfrm>
          <a:off x="2190751" y="285750"/>
          <a:ext cx="3629024" cy="638175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2000"/>
            <a:t>Generate Player List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ED833C-540E-4914-A89B-4D61B36D7109}" name="Table2" displayName="Table2" ref="C13:AG2113" totalsRowShown="0" headerRowDxfId="35" dataDxfId="0" headerRowBorderDxfId="34" tableBorderDxfId="33" totalsRowBorderDxfId="32">
  <tableColumns count="31">
    <tableColumn id="1" xr3:uid="{3478D31D-26D0-4286-802F-7678A93D1351}" name="Player Name" dataDxfId="31"/>
    <tableColumn id="2" xr3:uid="{B822194E-5F8D-4E44-92B1-13533042DE2B}" name="Club Name" dataDxfId="30"/>
    <tableColumn id="3" xr3:uid="{5DD8B7F7-55F7-4FA2-BEFF-6BF5A153B880}" name="Matches" dataDxfId="29"/>
    <tableColumn id="4" xr3:uid="{A5C03093-204B-4C78-AE94-27263EDFC3B3}" name="Innings" dataDxfId="28"/>
    <tableColumn id="5" xr3:uid="{17508C6F-E1C5-47A0-A60F-9B48568EFAE2}" name="Batting Average" dataDxfId="27"/>
    <tableColumn id="6" xr3:uid="{9E5609F5-0BA9-40B4-BF51-DE5E6B0F9B22}" name="Batting Aggregate" dataDxfId="26"/>
    <tableColumn id="7" xr3:uid="{48E312B1-D578-48FE-8740-C39799DC620E}" name="Not outs" dataDxfId="25"/>
    <tableColumn id="8" xr3:uid="{B94138CD-B461-486E-8B10-9AC197337FFB}" name="50's" dataDxfId="24">
      <calculatedColumnFormula>(Table2[[#This Row],[Club Name]]*$D$14+(Table2[[#This Row],[Matches]]*$E$14)+(Table2[[#This Row],[Innings]]*$F$14)+(Table2[[#This Row],[Batting Average]]*$G$14)+(Table2[[#This Row],[Batting Aggregate]]*$H$14)+(Table2[[#This Row],[Not outs]]*#REF!))</calculatedColumnFormula>
    </tableColumn>
    <tableColumn id="9" xr3:uid="{9BF401BC-C3D2-4F92-9638-186931969689}" name="100's" dataDxfId="23"/>
    <tableColumn id="10" xr3:uid="{D8820262-AEBF-46F2-8E44-9BDB1122E091}" name="0's" dataDxfId="22"/>
    <tableColumn id="12" xr3:uid="{FC06CFD7-83E3-4457-857A-83C45F04C4D3}" name="Highest Score" dataDxfId="21"/>
    <tableColumn id="14" xr3:uid="{6A6839B1-3C74-4FCF-B3B1-D10D19676B41}" name="HS Dismissal Status" dataDxfId="20">
      <calculatedColumnFormula>(Table2[[#This Row],[100''s]]*$K$14)+(Table2[[#This Row],[0''s]]*$L$14)+(#REF!*#REF!)+(Table2[[#This Row],[Highest Score]]*$M$14)</calculatedColumnFormula>
    </tableColumn>
    <tableColumn id="15" xr3:uid="{F21F90AC-ECF2-4468-A946-E3C0EE581002}" name="Batting Strike Rate" dataDxfId="19"/>
    <tableColumn id="16" xr3:uid="{4293F600-3295-4D4A-BB96-985D8F51B674}" name="4's" dataDxfId="18"/>
    <tableColumn id="17" xr3:uid="{A3456372-BEFD-4773-946A-23898FE00992}" name="6's" dataDxfId="17"/>
    <tableColumn id="18" xr3:uid="{EB4D70DE-CEC2-4F73-87FB-0152BB00FF93}" name="Wickets" dataDxfId="16">
      <calculatedColumnFormula>(Table2[[#This Row],[Batting Strike Rate]]*$O$14)+(Table2[[#This Row],[4''s]]*$P$14)+(Table2[[#This Row],[6''s]]*$Q$14)</calculatedColumnFormula>
    </tableColumn>
    <tableColumn id="11" xr3:uid="{D049EAA7-D7C1-459A-886F-5E79FCB556A7}" name="Maidens" dataDxfId="15"/>
    <tableColumn id="21" xr3:uid="{61C32860-A192-4077-83ED-E8CD1C9FA27D}" name="Runs conceded" dataDxfId="14"/>
    <tableColumn id="13" xr3:uid="{295197EF-F78B-44D2-AAAF-DE3759E94730}" name="Balls bowled" dataDxfId="13"/>
    <tableColumn id="20" xr3:uid="{2716AC46-EA7F-404C-AD26-089640F5D8F9}" name="5WIs" dataDxfId="12"/>
    <tableColumn id="22" xr3:uid="{9DDE182D-F866-4711-BE6C-6DAE997E90B1}" name="Best Bowling Figures" dataDxfId="11"/>
    <tableColumn id="23" xr3:uid="{D9442286-A700-457F-9BDD-757A10185010}" name="Bowling Average" dataDxfId="10"/>
    <tableColumn id="24" xr3:uid="{FBD95FDF-7EEB-40EB-89AC-2CCA37E62C1E}" name="Bowling Strike Rate" dataDxfId="9"/>
    <tableColumn id="25" xr3:uid="{CC8304C9-84E8-4DC9-945E-2436ABE1CE82}" name="Economy Rate" dataDxfId="8"/>
    <tableColumn id="26" xr3:uid="{9FF16A8A-A16F-49F0-82A0-1E278794457E}" name="Wides" dataDxfId="7"/>
    <tableColumn id="27" xr3:uid="{194C1644-73BC-4055-9688-70C82CDC6D8D}" name="No Balls" dataDxfId="6"/>
    <tableColumn id="28" xr3:uid="{119C3617-32A3-4362-A7AB-2061AA101E4C}" name="Catches" dataDxfId="5"/>
    <tableColumn id="29" xr3:uid="{2CDA995C-E2DD-472B-8CD2-F634DDC52002}" name="Runouts" dataDxfId="4"/>
    <tableColumn id="30" xr3:uid="{3B12C72E-C657-4657-8439-6014ACEDEC4A}" name="Stumpings" dataDxfId="3"/>
    <tableColumn id="31" xr3:uid="{CE61249D-A0D4-4C85-9237-4A111F6767A0}" name="Grade Name" dataDxfId="2"/>
    <tableColumn id="32" xr3:uid="{68359202-076C-49AD-BCB1-D53B4569EFC2}" name="Association Name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ctr">
          <a:defRPr sz="16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54B6-316D-4DBC-AF47-AD55680B5A20}">
  <sheetPr codeName="Sheet1"/>
  <dimension ref="A1:AH2113"/>
  <sheetViews>
    <sheetView showZeros="0" tabSelected="1" zoomScale="60" zoomScaleNormal="60" workbookViewId="0">
      <selection activeCell="A28" sqref="A28"/>
    </sheetView>
  </sheetViews>
  <sheetFormatPr defaultColWidth="9.140625" defaultRowHeight="15"/>
  <cols>
    <col min="1" max="2" width="12" style="6" customWidth="1"/>
    <col min="3" max="3" width="33.7109375" style="6" bestFit="1" customWidth="1"/>
    <col min="4" max="4" width="47" style="6" bestFit="1" customWidth="1"/>
    <col min="5" max="5" width="10.140625" style="6" bestFit="1" customWidth="1"/>
    <col min="6" max="6" width="9.85546875" style="6" bestFit="1" customWidth="1"/>
    <col min="7" max="7" width="18.7109375" style="6" bestFit="1" customWidth="1"/>
    <col min="8" max="8" width="21.28515625" style="6" bestFit="1" customWidth="1"/>
    <col min="9" max="9" width="10.85546875" style="6" bestFit="1" customWidth="1"/>
    <col min="10" max="10" width="5.5703125" style="6" bestFit="1" customWidth="1"/>
    <col min="11" max="11" width="6.85546875" style="6" bestFit="1" customWidth="1"/>
    <col min="12" max="12" width="4.7109375" style="6" bestFit="1" customWidth="1"/>
    <col min="13" max="13" width="17" style="6" bestFit="1" customWidth="1"/>
    <col min="14" max="14" width="23.7109375" style="6" bestFit="1" customWidth="1"/>
    <col min="15" max="15" width="22.28515625" style="6" bestFit="1" customWidth="1"/>
    <col min="16" max="16" width="5.140625" style="6" bestFit="1" customWidth="1"/>
    <col min="17" max="17" width="4.7109375" style="6" bestFit="1" customWidth="1"/>
    <col min="18" max="18" width="9.85546875" style="6" bestFit="1" customWidth="1"/>
    <col min="19" max="19" width="10.42578125" style="6" bestFit="1" customWidth="1"/>
    <col min="20" max="20" width="18.7109375" style="6" bestFit="1" customWidth="1"/>
    <col min="21" max="21" width="15.5703125" style="6" bestFit="1" customWidth="1"/>
    <col min="22" max="22" width="6.85546875" style="6" bestFit="1" customWidth="1"/>
    <col min="23" max="23" width="25.5703125" style="6" bestFit="1" customWidth="1"/>
    <col min="24" max="24" width="19.85546875" style="6" bestFit="1" customWidth="1"/>
    <col min="25" max="25" width="23.42578125" style="6" bestFit="1" customWidth="1"/>
    <col min="26" max="26" width="17.28515625" style="6" bestFit="1" customWidth="1"/>
    <col min="27" max="27" width="8.28515625" style="6" bestFit="1" customWidth="1"/>
    <col min="28" max="28" width="10.85546875" style="6" bestFit="1" customWidth="1"/>
    <col min="29" max="29" width="10.140625" style="6" bestFit="1" customWidth="1"/>
    <col min="30" max="30" width="10.85546875" style="6" bestFit="1" customWidth="1"/>
    <col min="31" max="31" width="13.28515625" style="6" bestFit="1" customWidth="1"/>
    <col min="32" max="32" width="29.7109375" style="6" bestFit="1" customWidth="1"/>
    <col min="33" max="33" width="23.42578125" style="6" bestFit="1" customWidth="1"/>
    <col min="34" max="34" width="4.5703125" style="10" customWidth="1"/>
    <col min="35" max="16384" width="9.140625" style="6"/>
  </cols>
  <sheetData>
    <row r="1" spans="1:34" ht="10.15" customHeight="1">
      <c r="A1" s="25" t="s">
        <v>71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</row>
    <row r="2" spans="1:34" ht="10.1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pans="1:34" ht="10.1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</row>
    <row r="4" spans="1:34" ht="10.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</row>
    <row r="5" spans="1:34" ht="10.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</row>
    <row r="6" spans="1:34" ht="10.15" customHeigh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ht="10.15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 spans="1:34" ht="10.1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1:34" ht="10.1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</row>
    <row r="10" spans="1:34" ht="10.1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34" ht="10.1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34">
      <c r="A12" s="15" t="s">
        <v>0</v>
      </c>
      <c r="B12" s="13"/>
      <c r="C12" s="19"/>
      <c r="D12" s="19"/>
      <c r="E12" s="19"/>
      <c r="F12" s="20"/>
      <c r="G12" s="20"/>
      <c r="H12" s="21">
        <v>0.01</v>
      </c>
      <c r="I12" s="22">
        <v>1</v>
      </c>
      <c r="J12" s="22">
        <v>1</v>
      </c>
      <c r="K12" s="22">
        <v>1</v>
      </c>
      <c r="L12" s="22">
        <v>1</v>
      </c>
      <c r="M12" s="23"/>
      <c r="N12" s="23"/>
      <c r="O12" s="19"/>
      <c r="P12" s="22">
        <v>1</v>
      </c>
      <c r="Q12" s="22">
        <v>1</v>
      </c>
      <c r="R12" s="22">
        <v>1</v>
      </c>
      <c r="S12" s="22">
        <v>1</v>
      </c>
      <c r="T12" s="22">
        <v>1</v>
      </c>
      <c r="U12" s="19"/>
      <c r="V12" s="24">
        <v>1</v>
      </c>
      <c r="W12" s="19"/>
      <c r="X12" s="19"/>
      <c r="Y12" s="19"/>
      <c r="Z12" s="19"/>
      <c r="AA12" s="19"/>
      <c r="AB12" s="19"/>
      <c r="AC12" s="24">
        <v>1</v>
      </c>
      <c r="AD12" s="24">
        <v>1</v>
      </c>
      <c r="AE12" s="24">
        <v>1</v>
      </c>
      <c r="AF12" s="19"/>
      <c r="AG12" s="19"/>
      <c r="AH12" s="4"/>
    </row>
    <row r="13" spans="1:34" ht="21">
      <c r="A13" s="12" t="s">
        <v>1</v>
      </c>
      <c r="B13" s="18" t="s">
        <v>2</v>
      </c>
      <c r="C13" t="s">
        <v>3</v>
      </c>
      <c r="D13" t="s">
        <v>4</v>
      </c>
      <c r="E13" t="s">
        <v>5</v>
      </c>
      <c r="F13" t="s">
        <v>6</v>
      </c>
      <c r="G13" t="s">
        <v>7</v>
      </c>
      <c r="H13" t="s">
        <v>8</v>
      </c>
      <c r="I13" t="s">
        <v>9</v>
      </c>
      <c r="J13" t="s">
        <v>10</v>
      </c>
      <c r="K13" t="s">
        <v>11</v>
      </c>
      <c r="L13" t="s">
        <v>12</v>
      </c>
      <c r="M13" t="s">
        <v>13</v>
      </c>
      <c r="N13" t="s">
        <v>14</v>
      </c>
      <c r="O13" t="s">
        <v>15</v>
      </c>
      <c r="P13" t="s">
        <v>16</v>
      </c>
      <c r="Q13" t="s">
        <v>17</v>
      </c>
      <c r="R13" t="s">
        <v>18</v>
      </c>
      <c r="S13" t="s">
        <v>19</v>
      </c>
      <c r="T13" t="s">
        <v>20</v>
      </c>
      <c r="U13" t="s">
        <v>21</v>
      </c>
      <c r="V13" t="s">
        <v>22</v>
      </c>
      <c r="W13" t="s">
        <v>23</v>
      </c>
      <c r="X13" t="s">
        <v>24</v>
      </c>
      <c r="Y13" t="s">
        <v>25</v>
      </c>
      <c r="Z13" t="s">
        <v>26</v>
      </c>
      <c r="AA13" t="s">
        <v>27</v>
      </c>
      <c r="AB13" t="s">
        <v>28</v>
      </c>
      <c r="AC13" t="s">
        <v>29</v>
      </c>
      <c r="AD13" t="s">
        <v>30</v>
      </c>
      <c r="AE13" t="s">
        <v>31</v>
      </c>
      <c r="AF13" t="s">
        <v>32</v>
      </c>
      <c r="AG13" t="s">
        <v>33</v>
      </c>
      <c r="AH13" s="8"/>
    </row>
    <row r="14" spans="1:34">
      <c r="A14" s="3"/>
      <c r="B1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5"/>
    </row>
    <row r="15" spans="1:34">
      <c r="A15" s="3"/>
      <c r="B1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5"/>
    </row>
    <row r="16" spans="1:34">
      <c r="A16" s="3"/>
      <c r="B1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5"/>
    </row>
    <row r="17" spans="1:34">
      <c r="A17" s="3"/>
      <c r="B1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5"/>
    </row>
    <row r="18" spans="1:34">
      <c r="A18" s="3"/>
      <c r="B1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5"/>
    </row>
    <row r="19" spans="1:34">
      <c r="A19" s="3"/>
      <c r="B1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9"/>
    </row>
    <row r="20" spans="1:34">
      <c r="A20" s="3"/>
      <c r="B2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4"/>
    </row>
    <row r="21" spans="1:34">
      <c r="A21" s="3"/>
      <c r="B2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5"/>
    </row>
    <row r="22" spans="1:34">
      <c r="A22" s="3"/>
      <c r="B2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5"/>
    </row>
    <row r="23" spans="1:34">
      <c r="A23" s="3"/>
      <c r="B2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9"/>
    </row>
    <row r="24" spans="1:34">
      <c r="A24" s="3"/>
      <c r="B2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9"/>
    </row>
    <row r="25" spans="1:34">
      <c r="A25" s="3"/>
      <c r="B2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9"/>
    </row>
    <row r="26" spans="1:34">
      <c r="A26" s="3"/>
      <c r="B2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4"/>
    </row>
    <row r="27" spans="1:34">
      <c r="A27" s="3"/>
      <c r="B2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5"/>
    </row>
    <row r="28" spans="1:34">
      <c r="A28" s="3"/>
      <c r="B2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5"/>
    </row>
    <row r="29" spans="1:34">
      <c r="A29" s="3"/>
      <c r="B2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7"/>
    </row>
    <row r="30" spans="1:34">
      <c r="A30" s="3"/>
      <c r="B3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9"/>
    </row>
    <row r="31" spans="1:34">
      <c r="A31" s="3"/>
      <c r="B3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9"/>
    </row>
    <row r="32" spans="1:34">
      <c r="A32" s="3"/>
      <c r="B3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9"/>
    </row>
    <row r="33" spans="1:34">
      <c r="A33" s="3"/>
      <c r="B3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9"/>
    </row>
    <row r="34" spans="1:34">
      <c r="A34" s="3"/>
      <c r="B3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7"/>
    </row>
    <row r="35" spans="1:34">
      <c r="A35" s="3"/>
      <c r="B3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9"/>
    </row>
    <row r="36" spans="1:34">
      <c r="A36" s="3"/>
      <c r="B3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9"/>
    </row>
    <row r="37" spans="1:34">
      <c r="A37" s="3"/>
      <c r="B3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9"/>
    </row>
    <row r="38" spans="1:34">
      <c r="A38" s="3"/>
      <c r="B3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9"/>
    </row>
    <row r="39" spans="1:34">
      <c r="A39" s="3"/>
      <c r="B3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9"/>
    </row>
    <row r="40" spans="1:34">
      <c r="A40" s="3"/>
      <c r="B4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9"/>
    </row>
    <row r="41" spans="1:34">
      <c r="A41" s="3"/>
      <c r="B4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9"/>
    </row>
    <row r="42" spans="1:34">
      <c r="A42" s="3"/>
      <c r="B4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9"/>
    </row>
    <row r="43" spans="1:34">
      <c r="A43" s="3"/>
      <c r="B4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9"/>
    </row>
    <row r="44" spans="1:34">
      <c r="A44" s="3"/>
      <c r="B4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9"/>
    </row>
    <row r="45" spans="1:34">
      <c r="A45" s="3"/>
      <c r="B4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9"/>
    </row>
    <row r="46" spans="1:34">
      <c r="A46" s="3"/>
      <c r="B4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9"/>
    </row>
    <row r="47" spans="1:34">
      <c r="A47" s="3"/>
      <c r="B4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9"/>
    </row>
    <row r="48" spans="1:34">
      <c r="A48" s="3"/>
      <c r="B4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9"/>
    </row>
    <row r="49" spans="1:34">
      <c r="A49" s="3"/>
      <c r="B4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9"/>
    </row>
    <row r="50" spans="1:34">
      <c r="A50" s="3"/>
      <c r="B5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9"/>
    </row>
    <row r="51" spans="1:34">
      <c r="A51" s="3"/>
      <c r="B5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9"/>
    </row>
    <row r="52" spans="1:34">
      <c r="A52" s="3"/>
      <c r="B5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9"/>
    </row>
    <row r="53" spans="1:34">
      <c r="A53" s="3"/>
      <c r="B5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9"/>
    </row>
    <row r="54" spans="1:34">
      <c r="A54" s="3"/>
      <c r="B5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9"/>
    </row>
    <row r="55" spans="1:34">
      <c r="A55" s="3"/>
      <c r="B5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9"/>
    </row>
    <row r="56" spans="1:34">
      <c r="A56" s="3"/>
      <c r="B5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9"/>
    </row>
    <row r="57" spans="1:34">
      <c r="A57" s="3"/>
      <c r="B5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9"/>
    </row>
    <row r="58" spans="1:34">
      <c r="A58" s="3"/>
      <c r="B5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9"/>
    </row>
    <row r="59" spans="1:34">
      <c r="A59" s="3"/>
      <c r="B5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9"/>
    </row>
    <row r="60" spans="1:34">
      <c r="A60" s="3"/>
      <c r="B6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9"/>
    </row>
    <row r="61" spans="1:34">
      <c r="A61" s="3"/>
      <c r="B6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9"/>
    </row>
    <row r="62" spans="1:34">
      <c r="A62" s="3"/>
      <c r="B6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9"/>
    </row>
    <row r="63" spans="1:34">
      <c r="A63" s="3"/>
      <c r="B6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9"/>
    </row>
    <row r="64" spans="1:34">
      <c r="A64" s="3"/>
      <c r="B6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9"/>
    </row>
    <row r="65" spans="1:34">
      <c r="A65" s="3"/>
      <c r="B6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9"/>
    </row>
    <row r="66" spans="1:34">
      <c r="A66" s="3"/>
      <c r="B6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9"/>
    </row>
    <row r="67" spans="1:34">
      <c r="A67" s="3"/>
      <c r="B6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9"/>
    </row>
    <row r="68" spans="1:34">
      <c r="A68" s="3"/>
      <c r="B6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9"/>
    </row>
    <row r="69" spans="1:34">
      <c r="A69" s="3"/>
      <c r="B6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9"/>
    </row>
    <row r="70" spans="1:34">
      <c r="A70" s="3"/>
      <c r="B7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9"/>
    </row>
    <row r="71" spans="1:34">
      <c r="A71" s="3"/>
      <c r="B7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9"/>
    </row>
    <row r="72" spans="1:34">
      <c r="A72" s="3"/>
      <c r="B7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9"/>
    </row>
    <row r="73" spans="1:34">
      <c r="A73" s="3"/>
      <c r="B7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9"/>
    </row>
    <row r="74" spans="1:34">
      <c r="A74" s="3"/>
      <c r="B7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9"/>
    </row>
    <row r="75" spans="1:34">
      <c r="A75" s="3"/>
      <c r="B7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9"/>
    </row>
    <row r="76" spans="1:34">
      <c r="A76" s="3"/>
      <c r="B7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9"/>
    </row>
    <row r="77" spans="1:34">
      <c r="A77" s="3"/>
      <c r="B7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9"/>
    </row>
    <row r="78" spans="1:34">
      <c r="A78" s="3"/>
      <c r="B7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9"/>
    </row>
    <row r="79" spans="1:34">
      <c r="A79" s="3"/>
      <c r="B7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9"/>
    </row>
    <row r="80" spans="1:34">
      <c r="A80" s="3"/>
      <c r="B8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9"/>
    </row>
    <row r="81" spans="1:34">
      <c r="A81" s="3"/>
      <c r="B8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9"/>
    </row>
    <row r="82" spans="1:34">
      <c r="A82" s="3"/>
      <c r="B8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9"/>
    </row>
    <row r="83" spans="1:34">
      <c r="A83" s="3"/>
      <c r="B8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9"/>
    </row>
    <row r="84" spans="1:34">
      <c r="A84" s="3"/>
      <c r="B8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9"/>
    </row>
    <row r="85" spans="1:34">
      <c r="A85" s="3"/>
      <c r="B8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9"/>
    </row>
    <row r="86" spans="1:34">
      <c r="A86" s="3"/>
      <c r="B8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9"/>
    </row>
    <row r="87" spans="1:34">
      <c r="A87" s="3"/>
      <c r="B8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9"/>
    </row>
    <row r="88" spans="1:34">
      <c r="A88" s="3"/>
      <c r="B8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9"/>
    </row>
    <row r="89" spans="1:34">
      <c r="A89" s="3"/>
      <c r="B8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9"/>
    </row>
    <row r="90" spans="1:34">
      <c r="A90" s="3"/>
      <c r="B9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9"/>
    </row>
    <row r="91" spans="1:34">
      <c r="A91" s="3"/>
      <c r="B9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9"/>
    </row>
    <row r="92" spans="1:34">
      <c r="A92" s="3"/>
      <c r="B9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9"/>
    </row>
    <row r="93" spans="1:34">
      <c r="A93" s="3"/>
      <c r="B9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9"/>
    </row>
    <row r="94" spans="1:34">
      <c r="A94" s="3"/>
      <c r="B9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9"/>
    </row>
    <row r="95" spans="1:34">
      <c r="A95" s="3"/>
      <c r="B9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9"/>
    </row>
    <row r="96" spans="1:34">
      <c r="A96" s="3"/>
      <c r="B9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9"/>
    </row>
    <row r="97" spans="1:34">
      <c r="A97" s="3"/>
      <c r="B9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9"/>
    </row>
    <row r="98" spans="1:34">
      <c r="A98" s="3"/>
      <c r="B9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9"/>
    </row>
    <row r="99" spans="1:34">
      <c r="A99" s="3"/>
      <c r="B9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9"/>
    </row>
    <row r="100" spans="1:34">
      <c r="A100" s="3"/>
      <c r="B10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9"/>
    </row>
    <row r="101" spans="1:34">
      <c r="A101" s="3"/>
      <c r="B10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9"/>
    </row>
    <row r="102" spans="1:34">
      <c r="A102" s="3"/>
      <c r="B10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9"/>
    </row>
    <row r="103" spans="1:34">
      <c r="A103" s="3"/>
      <c r="B10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9"/>
    </row>
    <row r="104" spans="1:34">
      <c r="A104" s="3"/>
      <c r="B10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9"/>
    </row>
    <row r="105" spans="1:34">
      <c r="A105" s="3"/>
      <c r="B10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9"/>
    </row>
    <row r="106" spans="1:34">
      <c r="A106" s="3"/>
      <c r="B10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9"/>
    </row>
    <row r="107" spans="1:34">
      <c r="A107" s="3"/>
      <c r="B10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9"/>
    </row>
    <row r="108" spans="1:34">
      <c r="A108" s="3"/>
      <c r="B10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9"/>
    </row>
    <row r="109" spans="1:34">
      <c r="A109" s="3"/>
      <c r="B10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9"/>
    </row>
    <row r="110" spans="1:34">
      <c r="A110" s="3"/>
      <c r="B11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9"/>
    </row>
    <row r="111" spans="1:34">
      <c r="A111" s="3"/>
      <c r="B11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9"/>
    </row>
    <row r="112" spans="1:34">
      <c r="A112" s="3"/>
      <c r="B11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9"/>
    </row>
    <row r="113" spans="1:34">
      <c r="A113" s="3"/>
      <c r="B11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9"/>
    </row>
    <row r="114" spans="1:34">
      <c r="A114" s="3"/>
      <c r="B11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9"/>
    </row>
    <row r="115" spans="1:34">
      <c r="A115" s="3"/>
      <c r="B11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9"/>
    </row>
    <row r="116" spans="1:34">
      <c r="A116" s="3"/>
      <c r="B11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9"/>
    </row>
    <row r="117" spans="1:34">
      <c r="A117" s="3"/>
      <c r="B11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9"/>
    </row>
    <row r="118" spans="1:34">
      <c r="A118" s="3"/>
      <c r="B11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9"/>
    </row>
    <row r="119" spans="1:34">
      <c r="A119" s="3"/>
      <c r="B11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9"/>
    </row>
    <row r="120" spans="1:34">
      <c r="A120" s="3"/>
      <c r="B12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9"/>
    </row>
    <row r="121" spans="1:34">
      <c r="A121" s="3"/>
      <c r="B12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9"/>
    </row>
    <row r="122" spans="1:34">
      <c r="A122" s="3"/>
      <c r="B12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9"/>
    </row>
    <row r="123" spans="1:34">
      <c r="A123" s="3"/>
      <c r="B12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9"/>
    </row>
    <row r="124" spans="1:34">
      <c r="A124" s="3"/>
      <c r="B12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9"/>
    </row>
    <row r="125" spans="1:34">
      <c r="A125" s="3"/>
      <c r="B12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9"/>
    </row>
    <row r="126" spans="1:34">
      <c r="A126" s="3"/>
      <c r="B12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9"/>
    </row>
    <row r="127" spans="1:34">
      <c r="A127" s="3"/>
      <c r="B12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9"/>
    </row>
    <row r="128" spans="1:34">
      <c r="A128" s="3"/>
      <c r="B12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9"/>
    </row>
    <row r="129" spans="1:34">
      <c r="A129" s="3"/>
      <c r="B12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9"/>
    </row>
    <row r="130" spans="1:34">
      <c r="A130" s="3"/>
      <c r="B13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9"/>
    </row>
    <row r="131" spans="1:34">
      <c r="A131" s="3"/>
      <c r="B13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9"/>
    </row>
    <row r="132" spans="1:34">
      <c r="A132" s="3"/>
      <c r="B13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9"/>
    </row>
    <row r="133" spans="1:34">
      <c r="A133" s="3"/>
      <c r="B13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9"/>
    </row>
    <row r="134" spans="1:34">
      <c r="A134" s="3"/>
      <c r="B13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9"/>
    </row>
    <row r="135" spans="1:34">
      <c r="A135" s="3"/>
      <c r="B13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9"/>
    </row>
    <row r="136" spans="1:34">
      <c r="A136" s="3"/>
      <c r="B13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9"/>
    </row>
    <row r="137" spans="1:34">
      <c r="A137" s="3"/>
      <c r="B13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9"/>
    </row>
    <row r="138" spans="1:34">
      <c r="A138" s="3"/>
      <c r="B13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9"/>
    </row>
    <row r="139" spans="1:34">
      <c r="A139" s="3"/>
      <c r="B13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9"/>
    </row>
    <row r="140" spans="1:34">
      <c r="A140" s="3"/>
      <c r="B14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9"/>
    </row>
    <row r="141" spans="1:34">
      <c r="A141" s="3"/>
      <c r="B14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9"/>
    </row>
    <row r="142" spans="1:34">
      <c r="A142" s="3"/>
      <c r="B14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9"/>
    </row>
    <row r="143" spans="1:34">
      <c r="A143" s="3"/>
      <c r="B14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9"/>
    </row>
    <row r="144" spans="1:34">
      <c r="A144" s="3"/>
      <c r="B14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9"/>
    </row>
    <row r="145" spans="1:34">
      <c r="A145" s="3"/>
      <c r="B14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9"/>
    </row>
    <row r="146" spans="1:34">
      <c r="A146" s="3"/>
      <c r="B14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9"/>
    </row>
    <row r="147" spans="1:34">
      <c r="A147" s="3"/>
      <c r="B14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9"/>
    </row>
    <row r="148" spans="1:34">
      <c r="A148" s="3"/>
      <c r="B14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9"/>
    </row>
    <row r="149" spans="1:34">
      <c r="A149" s="3"/>
      <c r="B14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9"/>
    </row>
    <row r="150" spans="1:34">
      <c r="A150" s="3"/>
      <c r="B15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9"/>
    </row>
    <row r="151" spans="1:34">
      <c r="A151" s="3"/>
      <c r="B15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9"/>
    </row>
    <row r="152" spans="1:34">
      <c r="A152" s="3"/>
      <c r="B15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9"/>
    </row>
    <row r="153" spans="1:34">
      <c r="A153" s="3"/>
      <c r="B15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9"/>
    </row>
    <row r="154" spans="1:34">
      <c r="A154" s="3"/>
      <c r="B15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9"/>
    </row>
    <row r="155" spans="1:34">
      <c r="A155" s="3"/>
      <c r="B15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9"/>
    </row>
    <row r="156" spans="1:34">
      <c r="A156" s="3"/>
      <c r="B15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9"/>
    </row>
    <row r="157" spans="1:34">
      <c r="A157" s="3"/>
      <c r="B15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9"/>
    </row>
    <row r="158" spans="1:34">
      <c r="A158" s="3"/>
      <c r="B15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9"/>
    </row>
    <row r="159" spans="1:34">
      <c r="A159" s="3"/>
      <c r="B15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9"/>
    </row>
    <row r="160" spans="1:34">
      <c r="A160" s="3"/>
      <c r="B16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9"/>
    </row>
    <row r="161" spans="1:34">
      <c r="A161" s="3"/>
      <c r="B16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9"/>
    </row>
    <row r="162" spans="1:34">
      <c r="A162" s="3"/>
      <c r="B16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9"/>
    </row>
    <row r="163" spans="1:34">
      <c r="A163" s="3"/>
      <c r="B16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9"/>
    </row>
    <row r="164" spans="1:34">
      <c r="A164" s="3"/>
      <c r="B16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9"/>
    </row>
    <row r="165" spans="1:34">
      <c r="A165" s="3"/>
      <c r="B16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9"/>
    </row>
    <row r="166" spans="1:34">
      <c r="A166" s="3"/>
      <c r="B16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9"/>
    </row>
    <row r="167" spans="1:34">
      <c r="A167" s="3"/>
      <c r="B16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9"/>
    </row>
    <row r="168" spans="1:34">
      <c r="A168" s="3"/>
      <c r="B16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9"/>
    </row>
    <row r="169" spans="1:34">
      <c r="A169" s="3"/>
      <c r="B16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9"/>
    </row>
    <row r="170" spans="1:34">
      <c r="A170" s="3"/>
      <c r="B17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9"/>
    </row>
    <row r="171" spans="1:34">
      <c r="A171" s="3"/>
      <c r="B17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9"/>
    </row>
    <row r="172" spans="1:34">
      <c r="A172" s="3"/>
      <c r="B17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9"/>
    </row>
    <row r="173" spans="1:34">
      <c r="A173" s="3"/>
      <c r="B17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9"/>
    </row>
    <row r="174" spans="1:34">
      <c r="A174" s="3"/>
      <c r="B17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9"/>
    </row>
    <row r="175" spans="1:34">
      <c r="A175" s="3"/>
      <c r="B17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9"/>
    </row>
    <row r="176" spans="1:34">
      <c r="A176" s="3"/>
      <c r="B17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9"/>
    </row>
    <row r="177" spans="1:34">
      <c r="A177" s="3"/>
      <c r="B17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9"/>
    </row>
    <row r="178" spans="1:34">
      <c r="A178" s="3"/>
      <c r="B17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9"/>
    </row>
    <row r="179" spans="1:34">
      <c r="A179" s="3"/>
      <c r="B17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9"/>
    </row>
    <row r="180" spans="1:34">
      <c r="A180" s="3"/>
      <c r="B18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9"/>
    </row>
    <row r="181" spans="1:34">
      <c r="A181" s="3"/>
      <c r="B18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9"/>
    </row>
    <row r="182" spans="1:34">
      <c r="A182" s="3"/>
      <c r="B18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9"/>
    </row>
    <row r="183" spans="1:34">
      <c r="A183" s="3"/>
      <c r="B18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9"/>
    </row>
    <row r="184" spans="1:34">
      <c r="A184" s="3"/>
      <c r="B18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9"/>
    </row>
    <row r="185" spans="1:34">
      <c r="A185" s="3"/>
      <c r="B18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9"/>
    </row>
    <row r="186" spans="1:34">
      <c r="A186" s="3"/>
      <c r="B18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9"/>
    </row>
    <row r="187" spans="1:34">
      <c r="A187" s="3"/>
      <c r="B18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9"/>
    </row>
    <row r="188" spans="1:34">
      <c r="A188" s="3"/>
      <c r="B18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9"/>
    </row>
    <row r="189" spans="1:34">
      <c r="A189" s="3"/>
      <c r="B18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9"/>
    </row>
    <row r="190" spans="1:34">
      <c r="A190" s="3"/>
      <c r="B19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9"/>
    </row>
    <row r="191" spans="1:34">
      <c r="A191" s="3"/>
      <c r="B19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9"/>
    </row>
    <row r="192" spans="1:34">
      <c r="A192" s="3"/>
      <c r="B19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9"/>
    </row>
    <row r="193" spans="1:34">
      <c r="A193" s="3"/>
      <c r="B19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9"/>
    </row>
    <row r="194" spans="1:34">
      <c r="A194" s="3"/>
      <c r="B19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9"/>
    </row>
    <row r="195" spans="1:34">
      <c r="A195" s="3"/>
      <c r="B19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9"/>
    </row>
    <row r="196" spans="1:34">
      <c r="A196" s="3"/>
      <c r="B19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9"/>
    </row>
    <row r="197" spans="1:34">
      <c r="A197" s="3"/>
      <c r="B19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9"/>
    </row>
    <row r="198" spans="1:34">
      <c r="A198" s="3"/>
      <c r="B19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9"/>
    </row>
    <row r="199" spans="1:34">
      <c r="A199" s="3"/>
      <c r="B19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9"/>
    </row>
    <row r="200" spans="1:34">
      <c r="A200" s="3"/>
      <c r="B20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9"/>
    </row>
    <row r="201" spans="1:34">
      <c r="A201" s="3"/>
      <c r="B20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9"/>
    </row>
    <row r="202" spans="1:34">
      <c r="A202" s="3"/>
      <c r="B20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9"/>
    </row>
    <row r="203" spans="1:34">
      <c r="A203" s="3"/>
      <c r="B20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9"/>
    </row>
    <row r="204" spans="1:34">
      <c r="A204" s="3"/>
      <c r="B20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9"/>
    </row>
    <row r="205" spans="1:34">
      <c r="A205" s="3"/>
      <c r="B20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9"/>
    </row>
    <row r="206" spans="1:34">
      <c r="A206" s="3"/>
      <c r="B20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9"/>
    </row>
    <row r="207" spans="1:34">
      <c r="A207" s="3"/>
      <c r="B20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9"/>
    </row>
    <row r="208" spans="1:34">
      <c r="A208" s="3"/>
      <c r="B20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9"/>
    </row>
    <row r="209" spans="1:34">
      <c r="A209" s="3"/>
      <c r="B20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9"/>
    </row>
    <row r="210" spans="1:34">
      <c r="A210" s="3"/>
      <c r="B21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9"/>
    </row>
    <row r="211" spans="1:34">
      <c r="A211" s="3"/>
      <c r="B21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9"/>
    </row>
    <row r="212" spans="1:34">
      <c r="A212" s="3"/>
      <c r="B21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9"/>
    </row>
    <row r="213" spans="1:34">
      <c r="A213" s="3"/>
      <c r="B21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9"/>
    </row>
    <row r="214" spans="1:34">
      <c r="A214" s="3"/>
      <c r="B21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9"/>
    </row>
    <row r="215" spans="1:34">
      <c r="A215" s="3"/>
      <c r="B21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9"/>
    </row>
    <row r="216" spans="1:34">
      <c r="A216" s="3"/>
      <c r="B21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9"/>
    </row>
    <row r="217" spans="1:34">
      <c r="A217" s="3"/>
      <c r="B21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9"/>
    </row>
    <row r="218" spans="1:34">
      <c r="A218" s="3"/>
      <c r="B21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9"/>
    </row>
    <row r="219" spans="1:34">
      <c r="A219" s="3"/>
      <c r="B21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9"/>
    </row>
    <row r="220" spans="1:34">
      <c r="A220" s="3"/>
      <c r="B22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9"/>
    </row>
    <row r="221" spans="1:34">
      <c r="A221" s="3"/>
      <c r="B22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9"/>
    </row>
    <row r="222" spans="1:34">
      <c r="A222" s="3"/>
      <c r="B22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9"/>
    </row>
    <row r="223" spans="1:34">
      <c r="A223" s="3"/>
      <c r="B22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9"/>
    </row>
    <row r="224" spans="1:34">
      <c r="A224" s="3"/>
      <c r="B22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9"/>
    </row>
    <row r="225" spans="1:34">
      <c r="A225" s="3"/>
      <c r="B22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9"/>
    </row>
    <row r="226" spans="1:34">
      <c r="A226" s="3"/>
      <c r="B22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9"/>
    </row>
    <row r="227" spans="1:34">
      <c r="A227" s="3"/>
      <c r="B22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9"/>
    </row>
    <row r="228" spans="1:34">
      <c r="A228" s="3"/>
      <c r="B22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9"/>
    </row>
    <row r="229" spans="1:34">
      <c r="A229" s="3"/>
      <c r="B22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9"/>
    </row>
    <row r="230" spans="1:34">
      <c r="A230" s="3"/>
      <c r="B23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9"/>
    </row>
    <row r="231" spans="1:34">
      <c r="A231" s="3"/>
      <c r="B23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9"/>
    </row>
    <row r="232" spans="1:34">
      <c r="A232" s="3"/>
      <c r="B23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9"/>
    </row>
    <row r="233" spans="1:34">
      <c r="A233" s="3"/>
      <c r="B23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9"/>
    </row>
    <row r="234" spans="1:34">
      <c r="A234" s="3"/>
      <c r="B23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9"/>
    </row>
    <row r="235" spans="1:34">
      <c r="A235" s="3"/>
      <c r="B23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9"/>
    </row>
    <row r="236" spans="1:34">
      <c r="A236" s="3"/>
      <c r="B23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9"/>
    </row>
    <row r="237" spans="1:34">
      <c r="A237" s="3"/>
      <c r="B23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9"/>
    </row>
    <row r="238" spans="1:34">
      <c r="A238" s="3"/>
      <c r="B23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9"/>
    </row>
    <row r="239" spans="1:34">
      <c r="A239" s="3"/>
      <c r="B23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9"/>
    </row>
    <row r="240" spans="1:34">
      <c r="A240" s="3"/>
      <c r="B24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9"/>
    </row>
    <row r="241" spans="1:34">
      <c r="A241" s="3"/>
      <c r="B24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9"/>
    </row>
    <row r="242" spans="1:34">
      <c r="A242" s="3"/>
      <c r="B24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9"/>
    </row>
    <row r="243" spans="1:34">
      <c r="A243" s="3"/>
      <c r="B24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9"/>
    </row>
    <row r="244" spans="1:34">
      <c r="A244" s="3"/>
      <c r="B24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9"/>
    </row>
    <row r="245" spans="1:34">
      <c r="A245" s="3"/>
      <c r="B24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9"/>
    </row>
    <row r="246" spans="1:34">
      <c r="A246" s="3"/>
      <c r="B24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9"/>
    </row>
    <row r="247" spans="1:34">
      <c r="A247" s="3"/>
      <c r="B24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9"/>
    </row>
    <row r="248" spans="1:34">
      <c r="A248" s="3"/>
      <c r="B24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9"/>
    </row>
    <row r="249" spans="1:34">
      <c r="A249" s="3"/>
      <c r="B24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9"/>
    </row>
    <row r="250" spans="1:34">
      <c r="A250" s="3"/>
      <c r="B25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9"/>
    </row>
    <row r="251" spans="1:34">
      <c r="A251" s="3"/>
      <c r="B25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9"/>
    </row>
    <row r="252" spans="1:34">
      <c r="A252" s="3"/>
      <c r="B25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9"/>
    </row>
    <row r="253" spans="1:34">
      <c r="A253" s="3"/>
      <c r="B25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9"/>
    </row>
    <row r="254" spans="1:34">
      <c r="A254" s="3"/>
      <c r="B25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9"/>
    </row>
    <row r="255" spans="1:34">
      <c r="A255" s="3"/>
      <c r="B25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9"/>
    </row>
    <row r="256" spans="1:34">
      <c r="A256" s="3"/>
      <c r="B25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9"/>
    </row>
    <row r="257" spans="1:34">
      <c r="A257" s="3"/>
      <c r="B25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9"/>
    </row>
    <row r="258" spans="1:34">
      <c r="A258" s="3"/>
      <c r="B25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9"/>
    </row>
    <row r="259" spans="1:34">
      <c r="A259" s="3"/>
      <c r="B25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9"/>
    </row>
    <row r="260" spans="1:34">
      <c r="A260" s="3"/>
      <c r="B26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9"/>
    </row>
    <row r="261" spans="1:34">
      <c r="A261" s="3"/>
      <c r="B26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9"/>
    </row>
    <row r="262" spans="1:34">
      <c r="A262" s="3"/>
      <c r="B26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9"/>
    </row>
    <row r="263" spans="1:34">
      <c r="A263" s="3"/>
      <c r="B26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9"/>
    </row>
    <row r="264" spans="1:34">
      <c r="A264" s="3"/>
      <c r="B26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9"/>
    </row>
    <row r="265" spans="1:34">
      <c r="A265" s="3"/>
      <c r="B26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9"/>
    </row>
    <row r="266" spans="1:34">
      <c r="A266" s="3"/>
      <c r="B26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9"/>
    </row>
    <row r="267" spans="1:34">
      <c r="A267" s="3"/>
      <c r="B26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9"/>
    </row>
    <row r="268" spans="1:34">
      <c r="A268" s="3"/>
      <c r="B26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9"/>
    </row>
    <row r="269" spans="1:34">
      <c r="A269" s="3"/>
      <c r="B26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9"/>
    </row>
    <row r="270" spans="1:34">
      <c r="A270" s="3"/>
      <c r="B27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9"/>
    </row>
    <row r="271" spans="1:34">
      <c r="A271" s="3"/>
      <c r="B27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9"/>
    </row>
    <row r="272" spans="1:34">
      <c r="A272" s="3"/>
      <c r="B27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9"/>
    </row>
    <row r="273" spans="1:34">
      <c r="A273" s="3"/>
      <c r="B27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9"/>
    </row>
    <row r="274" spans="1:34">
      <c r="A274" s="3"/>
      <c r="B27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9"/>
    </row>
    <row r="275" spans="1:34">
      <c r="A275" s="3"/>
      <c r="B27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9"/>
    </row>
    <row r="276" spans="1:34">
      <c r="A276" s="3"/>
      <c r="B27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9"/>
    </row>
    <row r="277" spans="1:34">
      <c r="A277" s="3"/>
      <c r="B27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9"/>
    </row>
    <row r="278" spans="1:34">
      <c r="A278" s="3"/>
      <c r="B27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9"/>
    </row>
    <row r="279" spans="1:34">
      <c r="A279" s="3"/>
      <c r="B27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9"/>
    </row>
    <row r="280" spans="1:34">
      <c r="A280" s="3"/>
      <c r="B28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9"/>
    </row>
    <row r="281" spans="1:34">
      <c r="A281" s="3"/>
      <c r="B28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9"/>
    </row>
    <row r="282" spans="1:34">
      <c r="A282" s="3"/>
      <c r="B28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9"/>
    </row>
    <row r="283" spans="1:34">
      <c r="A283" s="3"/>
      <c r="B28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9"/>
    </row>
    <row r="284" spans="1:34">
      <c r="A284" s="3"/>
      <c r="B28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9"/>
    </row>
    <row r="285" spans="1:34">
      <c r="A285" s="3"/>
      <c r="B28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9"/>
    </row>
    <row r="286" spans="1:34">
      <c r="A286" s="3"/>
      <c r="B28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9"/>
    </row>
    <row r="287" spans="1:34">
      <c r="A287" s="3"/>
      <c r="B28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9"/>
    </row>
    <row r="288" spans="1:34">
      <c r="A288" s="3"/>
      <c r="B28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9"/>
    </row>
    <row r="289" spans="1:34">
      <c r="A289" s="3"/>
      <c r="B28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9"/>
    </row>
    <row r="290" spans="1:34">
      <c r="A290" s="3"/>
      <c r="B29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9"/>
    </row>
    <row r="291" spans="1:34">
      <c r="A291" s="3"/>
      <c r="B29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9"/>
    </row>
    <row r="292" spans="1:34">
      <c r="A292" s="3"/>
      <c r="B29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9"/>
    </row>
    <row r="293" spans="1:34">
      <c r="A293" s="3"/>
      <c r="B29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9"/>
    </row>
    <row r="294" spans="1:34">
      <c r="A294" s="3"/>
      <c r="B29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9"/>
    </row>
    <row r="295" spans="1:34">
      <c r="A295" s="3"/>
      <c r="B29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9"/>
    </row>
    <row r="296" spans="1:34">
      <c r="A296" s="3"/>
      <c r="B29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9"/>
    </row>
    <row r="297" spans="1:34">
      <c r="A297" s="3"/>
      <c r="B29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9"/>
    </row>
    <row r="298" spans="1:34">
      <c r="A298" s="3"/>
      <c r="B29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9"/>
    </row>
    <row r="299" spans="1:34">
      <c r="A299" s="3"/>
      <c r="B29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9"/>
    </row>
    <row r="300" spans="1:34">
      <c r="A300" s="3"/>
      <c r="B30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9"/>
    </row>
    <row r="301" spans="1:34">
      <c r="A301" s="3"/>
      <c r="B30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9"/>
    </row>
    <row r="302" spans="1:34">
      <c r="A302" s="3"/>
      <c r="B30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9"/>
    </row>
    <row r="303" spans="1:34">
      <c r="A303" s="3"/>
      <c r="B30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9"/>
    </row>
    <row r="304" spans="1:34">
      <c r="A304" s="3"/>
      <c r="B30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9"/>
    </row>
    <row r="305" spans="1:34">
      <c r="A305" s="3"/>
      <c r="B30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9"/>
    </row>
    <row r="306" spans="1:34">
      <c r="A306" s="3"/>
      <c r="B30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9"/>
    </row>
    <row r="307" spans="1:34">
      <c r="A307" s="3"/>
      <c r="B30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9"/>
    </row>
    <row r="308" spans="1:34">
      <c r="A308" s="3"/>
      <c r="B30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9"/>
    </row>
    <row r="309" spans="1:34">
      <c r="A309" s="3"/>
      <c r="B30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9"/>
    </row>
    <row r="310" spans="1:34">
      <c r="A310" s="3"/>
      <c r="B31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9"/>
    </row>
    <row r="311" spans="1:34">
      <c r="A311" s="3"/>
      <c r="B31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9"/>
    </row>
    <row r="312" spans="1:34">
      <c r="A312" s="3"/>
      <c r="B31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9"/>
    </row>
    <row r="313" spans="1:34">
      <c r="A313" s="3"/>
      <c r="B31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9"/>
    </row>
    <row r="314" spans="1:34">
      <c r="A314" s="3"/>
      <c r="B31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9"/>
    </row>
    <row r="315" spans="1:34">
      <c r="A315" s="3"/>
      <c r="B31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9"/>
    </row>
    <row r="316" spans="1:34">
      <c r="A316" s="3"/>
      <c r="B31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9"/>
    </row>
    <row r="317" spans="1:34">
      <c r="A317" s="3"/>
      <c r="B31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9"/>
    </row>
    <row r="318" spans="1:34">
      <c r="A318" s="3"/>
      <c r="B31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9"/>
    </row>
    <row r="319" spans="1:34">
      <c r="A319" s="3"/>
      <c r="B31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9"/>
    </row>
    <row r="320" spans="1:34">
      <c r="A320" s="3"/>
      <c r="B32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9"/>
    </row>
    <row r="321" spans="1:34">
      <c r="A321" s="3"/>
      <c r="B32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9"/>
    </row>
    <row r="322" spans="1:34">
      <c r="A322" s="3"/>
      <c r="B32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9"/>
    </row>
    <row r="323" spans="1:34">
      <c r="A323" s="3"/>
      <c r="B32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9"/>
    </row>
    <row r="324" spans="1:34">
      <c r="A324" s="3"/>
      <c r="B32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9"/>
    </row>
    <row r="325" spans="1:34">
      <c r="A325" s="3"/>
      <c r="B32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9"/>
    </row>
    <row r="326" spans="1:34">
      <c r="A326" s="3"/>
      <c r="B32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9"/>
    </row>
    <row r="327" spans="1:34">
      <c r="A327" s="3"/>
      <c r="B32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9"/>
    </row>
    <row r="328" spans="1:34">
      <c r="A328" s="3"/>
      <c r="B32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9"/>
    </row>
    <row r="329" spans="1:34">
      <c r="A329" s="3"/>
      <c r="B32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9"/>
    </row>
    <row r="330" spans="1:34">
      <c r="A330" s="3"/>
      <c r="B33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9"/>
    </row>
    <row r="331" spans="1:34">
      <c r="A331" s="3"/>
      <c r="B33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9"/>
    </row>
    <row r="332" spans="1:34">
      <c r="A332" s="3"/>
      <c r="B33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9"/>
    </row>
    <row r="333" spans="1:34">
      <c r="A333" s="3"/>
      <c r="B33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9"/>
    </row>
    <row r="334" spans="1:34">
      <c r="A334" s="3"/>
      <c r="B33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9"/>
    </row>
    <row r="335" spans="1:34">
      <c r="A335" s="3"/>
      <c r="B33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9"/>
    </row>
    <row r="336" spans="1:34">
      <c r="A336" s="3"/>
      <c r="B33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9"/>
    </row>
    <row r="337" spans="1:34">
      <c r="A337" s="3"/>
      <c r="B33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9"/>
    </row>
    <row r="338" spans="1:34">
      <c r="A338" s="3"/>
      <c r="B33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9"/>
    </row>
    <row r="339" spans="1:34">
      <c r="A339" s="3"/>
      <c r="B33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9"/>
    </row>
    <row r="340" spans="1:34">
      <c r="A340" s="3"/>
      <c r="B34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9"/>
    </row>
    <row r="341" spans="1:34">
      <c r="A341" s="3"/>
      <c r="B34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9"/>
    </row>
    <row r="342" spans="1:34">
      <c r="A342" s="3"/>
      <c r="B34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9"/>
    </row>
    <row r="343" spans="1:34">
      <c r="A343" s="3"/>
      <c r="B34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9"/>
    </row>
    <row r="344" spans="1:34">
      <c r="A344" s="3"/>
      <c r="B34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9"/>
    </row>
    <row r="345" spans="1:34">
      <c r="A345" s="3"/>
      <c r="B34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9"/>
    </row>
    <row r="346" spans="1:34">
      <c r="A346" s="3"/>
      <c r="B34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9"/>
    </row>
    <row r="347" spans="1:34">
      <c r="A347" s="3"/>
      <c r="B34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9"/>
    </row>
    <row r="348" spans="1:34">
      <c r="A348" s="3"/>
      <c r="B34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9"/>
    </row>
    <row r="349" spans="1:34">
      <c r="A349" s="3"/>
      <c r="B34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9"/>
    </row>
    <row r="350" spans="1:34">
      <c r="A350" s="3"/>
      <c r="B35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9"/>
    </row>
    <row r="351" spans="1:34">
      <c r="A351" s="3"/>
      <c r="B35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9"/>
    </row>
    <row r="352" spans="1:34">
      <c r="A352" s="3"/>
      <c r="B35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9"/>
    </row>
    <row r="353" spans="1:34">
      <c r="A353" s="3"/>
      <c r="B35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9"/>
    </row>
    <row r="354" spans="1:34">
      <c r="A354" s="3"/>
      <c r="B35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9"/>
    </row>
    <row r="355" spans="1:34">
      <c r="A355" s="3"/>
      <c r="B35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9"/>
    </row>
    <row r="356" spans="1:34">
      <c r="A356" s="3"/>
      <c r="B35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9"/>
    </row>
    <row r="357" spans="1:34">
      <c r="A357" s="3"/>
      <c r="B35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9"/>
    </row>
    <row r="358" spans="1:34">
      <c r="A358" s="3"/>
      <c r="B35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9"/>
    </row>
    <row r="359" spans="1:34">
      <c r="A359" s="3"/>
      <c r="B35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9"/>
    </row>
    <row r="360" spans="1:34">
      <c r="A360" s="3"/>
      <c r="B36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9"/>
    </row>
    <row r="361" spans="1:34">
      <c r="A361" s="3"/>
      <c r="B36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9"/>
    </row>
    <row r="362" spans="1:34">
      <c r="A362" s="3"/>
      <c r="B36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9"/>
    </row>
    <row r="363" spans="1:34">
      <c r="A363" s="3"/>
      <c r="B36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9"/>
    </row>
    <row r="364" spans="1:34">
      <c r="A364" s="3"/>
      <c r="B36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9"/>
    </row>
    <row r="365" spans="1:34">
      <c r="A365" s="3"/>
      <c r="B36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9"/>
    </row>
    <row r="366" spans="1:34">
      <c r="A366" s="3"/>
      <c r="B36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9"/>
    </row>
    <row r="367" spans="1:34">
      <c r="A367" s="3"/>
      <c r="B36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9"/>
    </row>
    <row r="368" spans="1:34">
      <c r="A368" s="3"/>
      <c r="B36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9"/>
    </row>
    <row r="369" spans="1:34">
      <c r="A369" s="3"/>
      <c r="B36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9"/>
    </row>
    <row r="370" spans="1:34">
      <c r="A370" s="3"/>
      <c r="B37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9"/>
    </row>
    <row r="371" spans="1:34">
      <c r="A371" s="3"/>
      <c r="B37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9"/>
    </row>
    <row r="372" spans="1:34">
      <c r="A372" s="3"/>
      <c r="B37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9"/>
    </row>
    <row r="373" spans="1:34">
      <c r="A373" s="3"/>
      <c r="B37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9"/>
    </row>
    <row r="374" spans="1:34">
      <c r="A374" s="3"/>
      <c r="B37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9"/>
    </row>
    <row r="375" spans="1:34">
      <c r="A375" s="3"/>
      <c r="B37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9"/>
    </row>
    <row r="376" spans="1:34">
      <c r="A376" s="3"/>
      <c r="B37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9"/>
    </row>
    <row r="377" spans="1:34">
      <c r="A377" s="3"/>
      <c r="B37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9"/>
    </row>
    <row r="378" spans="1:34">
      <c r="A378" s="3"/>
      <c r="B37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9"/>
    </row>
    <row r="379" spans="1:34">
      <c r="A379" s="3"/>
      <c r="B37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9"/>
    </row>
    <row r="380" spans="1:34">
      <c r="A380" s="3"/>
      <c r="B38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9"/>
    </row>
    <row r="381" spans="1:34">
      <c r="A381" s="3"/>
      <c r="B38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9"/>
    </row>
    <row r="382" spans="1:34">
      <c r="A382" s="3"/>
      <c r="B38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9"/>
    </row>
    <row r="383" spans="1:34">
      <c r="A383" s="3"/>
      <c r="B38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9"/>
    </row>
    <row r="384" spans="1:34">
      <c r="A384" s="3"/>
      <c r="B38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9"/>
    </row>
    <row r="385" spans="1:34">
      <c r="A385" s="3"/>
      <c r="B38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9"/>
    </row>
    <row r="386" spans="1:34">
      <c r="A386" s="3"/>
      <c r="B38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9"/>
    </row>
    <row r="387" spans="1:34">
      <c r="A387" s="3"/>
      <c r="B38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9"/>
    </row>
    <row r="388" spans="1:34">
      <c r="A388" s="3"/>
      <c r="B38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9"/>
    </row>
    <row r="389" spans="1:34">
      <c r="A389" s="3"/>
      <c r="B38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9"/>
    </row>
    <row r="390" spans="1:34">
      <c r="A390" s="3"/>
      <c r="B39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9"/>
    </row>
    <row r="391" spans="1:34">
      <c r="A391" s="3"/>
      <c r="B39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9"/>
    </row>
    <row r="392" spans="1:34">
      <c r="A392" s="3"/>
      <c r="B39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9"/>
    </row>
    <row r="393" spans="1:34">
      <c r="A393" s="3"/>
      <c r="B39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9"/>
    </row>
    <row r="394" spans="1:34">
      <c r="A394" s="3"/>
      <c r="B39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9"/>
    </row>
    <row r="395" spans="1:34">
      <c r="A395" s="3"/>
      <c r="B39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9"/>
    </row>
    <row r="396" spans="1:34">
      <c r="A396" s="3"/>
      <c r="B39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9"/>
    </row>
    <row r="397" spans="1:34">
      <c r="A397" s="3"/>
      <c r="B39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9"/>
    </row>
    <row r="398" spans="1:34">
      <c r="A398" s="3"/>
      <c r="B39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9"/>
    </row>
    <row r="399" spans="1:34">
      <c r="A399" s="3"/>
      <c r="B39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9"/>
    </row>
    <row r="400" spans="1:34">
      <c r="A400" s="3"/>
      <c r="B40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9"/>
    </row>
    <row r="401" spans="1:34">
      <c r="A401" s="3"/>
      <c r="B40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9"/>
    </row>
    <row r="402" spans="1:34">
      <c r="A402" s="3"/>
      <c r="B40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9"/>
    </row>
    <row r="403" spans="1:34">
      <c r="A403" s="3"/>
      <c r="B40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9"/>
    </row>
    <row r="404" spans="1:34">
      <c r="A404" s="3"/>
      <c r="B40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9"/>
    </row>
    <row r="405" spans="1:34">
      <c r="A405" s="3"/>
      <c r="B40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9"/>
    </row>
    <row r="406" spans="1:34">
      <c r="A406" s="3"/>
      <c r="B40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9"/>
    </row>
    <row r="407" spans="1:34">
      <c r="A407" s="3"/>
      <c r="B40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9"/>
    </row>
    <row r="408" spans="1:34">
      <c r="A408" s="3"/>
      <c r="B40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9"/>
    </row>
    <row r="409" spans="1:34">
      <c r="A409" s="3"/>
      <c r="B40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9"/>
    </row>
    <row r="410" spans="1:34">
      <c r="A410" s="3"/>
      <c r="B41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9"/>
    </row>
    <row r="411" spans="1:34">
      <c r="A411" s="3"/>
      <c r="B41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9"/>
    </row>
    <row r="412" spans="1:34">
      <c r="A412" s="3"/>
      <c r="B41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9"/>
    </row>
    <row r="413" spans="1:34">
      <c r="A413" s="3"/>
      <c r="B41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9"/>
    </row>
    <row r="414" spans="1:34">
      <c r="A414" s="3"/>
      <c r="B41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9"/>
    </row>
    <row r="415" spans="1:34">
      <c r="A415" s="3"/>
      <c r="B41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9"/>
    </row>
    <row r="416" spans="1:34">
      <c r="A416" s="3"/>
      <c r="B41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16" s="37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9"/>
      <c r="AH416" s="9"/>
    </row>
    <row r="417" spans="1:34">
      <c r="A417" s="3"/>
      <c r="B41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17" s="37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9"/>
      <c r="AH417" s="9"/>
    </row>
    <row r="418" spans="1:34">
      <c r="A418" s="3"/>
      <c r="B41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18" s="37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9"/>
      <c r="AH418" s="9"/>
    </row>
    <row r="419" spans="1:34">
      <c r="A419" s="3"/>
      <c r="B41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19" s="37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9"/>
      <c r="AH419" s="9"/>
    </row>
    <row r="420" spans="1:34">
      <c r="A420" s="3"/>
      <c r="B42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20" s="37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9"/>
      <c r="AH420" s="9"/>
    </row>
    <row r="421" spans="1:34">
      <c r="A421" s="3"/>
      <c r="B42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21" s="37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9"/>
      <c r="AH421" s="9"/>
    </row>
    <row r="422" spans="1:34">
      <c r="A422" s="3"/>
      <c r="B42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22" s="37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9"/>
      <c r="AH422" s="9"/>
    </row>
    <row r="423" spans="1:34">
      <c r="A423" s="3"/>
      <c r="B42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23" s="37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9"/>
      <c r="AH423" s="9"/>
    </row>
    <row r="424" spans="1:34">
      <c r="A424" s="3"/>
      <c r="B42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24" s="37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9"/>
      <c r="AH424" s="9"/>
    </row>
    <row r="425" spans="1:34">
      <c r="A425" s="3"/>
      <c r="B42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25" s="37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9"/>
      <c r="AH425" s="9"/>
    </row>
    <row r="426" spans="1:34">
      <c r="A426" s="3"/>
      <c r="B42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26" s="37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9"/>
      <c r="AH426" s="9"/>
    </row>
    <row r="427" spans="1:34">
      <c r="A427" s="3"/>
      <c r="B42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27" s="37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9"/>
      <c r="AH427" s="9"/>
    </row>
    <row r="428" spans="1:34">
      <c r="A428" s="3"/>
      <c r="B42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28" s="37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9"/>
      <c r="AH428" s="9"/>
    </row>
    <row r="429" spans="1:34">
      <c r="A429" s="3"/>
      <c r="B42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29" s="37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9"/>
      <c r="AH429" s="9"/>
    </row>
    <row r="430" spans="1:34">
      <c r="A430" s="3"/>
      <c r="B43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30" s="37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9"/>
      <c r="AH430" s="9"/>
    </row>
    <row r="431" spans="1:34">
      <c r="A431" s="3"/>
      <c r="B43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31" s="37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9"/>
      <c r="AH431" s="9"/>
    </row>
    <row r="432" spans="1:34">
      <c r="A432" s="3"/>
      <c r="B43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32" s="37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9"/>
      <c r="AH432" s="9"/>
    </row>
    <row r="433" spans="1:34">
      <c r="A433" s="3"/>
      <c r="B43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33" s="37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9"/>
      <c r="AH433" s="9"/>
    </row>
    <row r="434" spans="1:34">
      <c r="A434" s="3"/>
      <c r="B43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34" s="37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9"/>
      <c r="AH434" s="9"/>
    </row>
    <row r="435" spans="1:34">
      <c r="A435" s="3"/>
      <c r="B43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35" s="37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9"/>
      <c r="AH435" s="9"/>
    </row>
    <row r="436" spans="1:34">
      <c r="A436" s="3"/>
      <c r="B43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36" s="37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9"/>
      <c r="AH436" s="9"/>
    </row>
    <row r="437" spans="1:34">
      <c r="A437" s="3"/>
      <c r="B43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37" s="37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9"/>
      <c r="AH437" s="9"/>
    </row>
    <row r="438" spans="1:34">
      <c r="A438" s="3"/>
      <c r="B43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38" s="37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9"/>
      <c r="AH438" s="9"/>
    </row>
    <row r="439" spans="1:34">
      <c r="A439" s="3"/>
      <c r="B43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39" s="37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9"/>
      <c r="AH439" s="9"/>
    </row>
    <row r="440" spans="1:34">
      <c r="A440" s="3"/>
      <c r="B44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40" s="37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9"/>
      <c r="AH440" s="9"/>
    </row>
    <row r="441" spans="1:34">
      <c r="A441" s="3"/>
      <c r="B44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41" s="37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9"/>
      <c r="AH441" s="9"/>
    </row>
    <row r="442" spans="1:34">
      <c r="A442" s="3"/>
      <c r="B44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42" s="37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9"/>
      <c r="AH442" s="9"/>
    </row>
    <row r="443" spans="1:34">
      <c r="A443" s="3"/>
      <c r="B44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43" s="37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9"/>
      <c r="AH443" s="9"/>
    </row>
    <row r="444" spans="1:34">
      <c r="A444" s="3"/>
      <c r="B44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44" s="37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9"/>
      <c r="AH444" s="9"/>
    </row>
    <row r="445" spans="1:34">
      <c r="A445" s="3"/>
      <c r="B44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45" s="37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9"/>
      <c r="AH445" s="9"/>
    </row>
    <row r="446" spans="1:34">
      <c r="A446" s="3"/>
      <c r="B44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46" s="37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9"/>
      <c r="AH446" s="9"/>
    </row>
    <row r="447" spans="1:34">
      <c r="A447" s="3"/>
      <c r="B44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47" s="37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9"/>
      <c r="AH447" s="9"/>
    </row>
    <row r="448" spans="1:34">
      <c r="A448" s="3"/>
      <c r="B44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48" s="37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9"/>
      <c r="AH448" s="9"/>
    </row>
    <row r="449" spans="1:34">
      <c r="A449" s="3"/>
      <c r="B44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49" s="37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9"/>
      <c r="AH449" s="9"/>
    </row>
    <row r="450" spans="1:34">
      <c r="A450" s="3"/>
      <c r="B45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50" s="37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9"/>
      <c r="AH450" s="9"/>
    </row>
    <row r="451" spans="1:34">
      <c r="A451" s="3"/>
      <c r="B45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51" s="37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9"/>
      <c r="AH451" s="9"/>
    </row>
    <row r="452" spans="1:34">
      <c r="A452" s="3"/>
      <c r="B45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52" s="37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9"/>
      <c r="AH452" s="9"/>
    </row>
    <row r="453" spans="1:34">
      <c r="A453" s="3"/>
      <c r="B45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53" s="37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9"/>
      <c r="AH453" s="9"/>
    </row>
    <row r="454" spans="1:34">
      <c r="A454" s="3"/>
      <c r="B45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54" s="37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9"/>
      <c r="AH454" s="9"/>
    </row>
    <row r="455" spans="1:34">
      <c r="A455" s="3"/>
      <c r="B45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55" s="37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9"/>
      <c r="AH455" s="9"/>
    </row>
    <row r="456" spans="1:34">
      <c r="A456" s="3"/>
      <c r="B45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56" s="37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9"/>
      <c r="AH456" s="9"/>
    </row>
    <row r="457" spans="1:34">
      <c r="A457" s="3"/>
      <c r="B45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57" s="37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9"/>
      <c r="AH457" s="9"/>
    </row>
    <row r="458" spans="1:34">
      <c r="A458" s="3"/>
      <c r="B45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58" s="37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9"/>
      <c r="AH458" s="9"/>
    </row>
    <row r="459" spans="1:34">
      <c r="A459" s="3"/>
      <c r="B45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59" s="37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9"/>
      <c r="AH459" s="9"/>
    </row>
    <row r="460" spans="1:34">
      <c r="A460" s="3"/>
      <c r="B46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60" s="37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9"/>
      <c r="AH460" s="9"/>
    </row>
    <row r="461" spans="1:34">
      <c r="A461" s="3"/>
      <c r="B46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61" s="37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9"/>
      <c r="AH461" s="9"/>
    </row>
    <row r="462" spans="1:34">
      <c r="A462" s="3"/>
      <c r="B46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62" s="37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9"/>
      <c r="AH462" s="9"/>
    </row>
    <row r="463" spans="1:34">
      <c r="A463" s="3"/>
      <c r="B46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63" s="37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9"/>
      <c r="AH463" s="9"/>
    </row>
    <row r="464" spans="1:34">
      <c r="A464" s="3"/>
      <c r="B46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64" s="37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9"/>
      <c r="AH464" s="9"/>
    </row>
    <row r="465" spans="1:34">
      <c r="A465" s="3"/>
      <c r="B46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65" s="37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9"/>
      <c r="AH465" s="9"/>
    </row>
    <row r="466" spans="1:34">
      <c r="A466" s="3"/>
      <c r="B46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66" s="37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9"/>
      <c r="AH466" s="9"/>
    </row>
    <row r="467" spans="1:34">
      <c r="A467" s="3"/>
      <c r="B46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67" s="37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9"/>
      <c r="AH467" s="9"/>
    </row>
    <row r="468" spans="1:34">
      <c r="A468" s="3"/>
      <c r="B46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68" s="37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9"/>
      <c r="AH468" s="9"/>
    </row>
    <row r="469" spans="1:34">
      <c r="A469" s="3"/>
      <c r="B46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69" s="37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9"/>
      <c r="AH469" s="9"/>
    </row>
    <row r="470" spans="1:34">
      <c r="A470" s="3"/>
      <c r="B47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70" s="37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9"/>
      <c r="AH470" s="9"/>
    </row>
    <row r="471" spans="1:34">
      <c r="A471" s="3"/>
      <c r="B47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71" s="37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9"/>
      <c r="AH471" s="9"/>
    </row>
    <row r="472" spans="1:34">
      <c r="A472" s="3"/>
      <c r="B47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72" s="37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9"/>
      <c r="AH472" s="9"/>
    </row>
    <row r="473" spans="1:34">
      <c r="A473" s="3"/>
      <c r="B47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73" s="37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9"/>
      <c r="AH473" s="9"/>
    </row>
    <row r="474" spans="1:34">
      <c r="A474" s="3"/>
      <c r="B47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74" s="37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9"/>
      <c r="AH474" s="9"/>
    </row>
    <row r="475" spans="1:34">
      <c r="A475" s="3"/>
      <c r="B47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75" s="37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9"/>
      <c r="AH475" s="9"/>
    </row>
    <row r="476" spans="1:34">
      <c r="A476" s="3"/>
      <c r="B47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76" s="37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9"/>
      <c r="AH476" s="9"/>
    </row>
    <row r="477" spans="1:34">
      <c r="A477" s="3"/>
      <c r="B47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77" s="37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9"/>
      <c r="AH477" s="9"/>
    </row>
    <row r="478" spans="1:34">
      <c r="A478" s="3"/>
      <c r="B47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78" s="37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9"/>
      <c r="AH478" s="9"/>
    </row>
    <row r="479" spans="1:34">
      <c r="A479" s="3"/>
      <c r="B47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79" s="37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9"/>
      <c r="AH479" s="9"/>
    </row>
    <row r="480" spans="1:34">
      <c r="A480" s="3"/>
      <c r="B48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80" s="37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9"/>
      <c r="AH480" s="9"/>
    </row>
    <row r="481" spans="1:34">
      <c r="A481" s="3"/>
      <c r="B48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81" s="37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9"/>
      <c r="AH481" s="9"/>
    </row>
    <row r="482" spans="1:34">
      <c r="A482" s="3"/>
      <c r="B48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82" s="37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9"/>
      <c r="AH482" s="9"/>
    </row>
    <row r="483" spans="1:34">
      <c r="A483" s="3"/>
      <c r="B48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83" s="37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9"/>
      <c r="AH483" s="9"/>
    </row>
    <row r="484" spans="1:34">
      <c r="A484" s="3"/>
      <c r="B48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84" s="37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9"/>
      <c r="AH484" s="9"/>
    </row>
    <row r="485" spans="1:34">
      <c r="A485" s="3"/>
      <c r="B48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85" s="37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9"/>
      <c r="AH485" s="9"/>
    </row>
    <row r="486" spans="1:34">
      <c r="A486" s="3"/>
      <c r="B48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86" s="37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9"/>
      <c r="AH486" s="9"/>
    </row>
    <row r="487" spans="1:34">
      <c r="A487" s="3"/>
      <c r="B48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87" s="37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9"/>
      <c r="AH487" s="9"/>
    </row>
    <row r="488" spans="1:34">
      <c r="A488" s="3"/>
      <c r="B48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88" s="37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9"/>
      <c r="AH488" s="9"/>
    </row>
    <row r="489" spans="1:34">
      <c r="A489" s="3"/>
      <c r="B48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89" s="37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9"/>
      <c r="AH489" s="9"/>
    </row>
    <row r="490" spans="1:34">
      <c r="A490" s="3"/>
      <c r="B49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90" s="37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9"/>
      <c r="AH490" s="9"/>
    </row>
    <row r="491" spans="1:34">
      <c r="A491" s="3"/>
      <c r="B49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91" s="37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9"/>
      <c r="AH491" s="9"/>
    </row>
    <row r="492" spans="1:34">
      <c r="A492" s="3"/>
      <c r="B49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92" s="37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9"/>
      <c r="AH492" s="9"/>
    </row>
    <row r="493" spans="1:34">
      <c r="A493" s="3"/>
      <c r="B49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93" s="37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9"/>
      <c r="AH493" s="9"/>
    </row>
    <row r="494" spans="1:34">
      <c r="A494" s="3"/>
      <c r="B49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94" s="37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9"/>
      <c r="AH494" s="9"/>
    </row>
    <row r="495" spans="1:34">
      <c r="A495" s="3"/>
      <c r="B49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95" s="37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9"/>
      <c r="AH495" s="9"/>
    </row>
    <row r="496" spans="1:34">
      <c r="A496" s="3"/>
      <c r="B49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96" s="37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9"/>
      <c r="AH496" s="9"/>
    </row>
    <row r="497" spans="1:34">
      <c r="A497" s="3"/>
      <c r="B49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97" s="37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9"/>
      <c r="AH497" s="9"/>
    </row>
    <row r="498" spans="1:34">
      <c r="A498" s="3"/>
      <c r="B49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98" s="37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9"/>
      <c r="AH498" s="9"/>
    </row>
    <row r="499" spans="1:34">
      <c r="A499" s="3"/>
      <c r="B49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499" s="37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9"/>
      <c r="AH499" s="9"/>
    </row>
    <row r="500" spans="1:34">
      <c r="A500" s="3"/>
      <c r="B50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00" s="37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9"/>
      <c r="AH500" s="9"/>
    </row>
    <row r="501" spans="1:34">
      <c r="A501" s="3"/>
      <c r="B50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01" s="37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9"/>
      <c r="AH501" s="9"/>
    </row>
    <row r="502" spans="1:34">
      <c r="A502" s="3"/>
      <c r="B50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02" s="37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9"/>
      <c r="AH502" s="9"/>
    </row>
    <row r="503" spans="1:34">
      <c r="A503" s="3"/>
      <c r="B50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03" s="37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9"/>
      <c r="AH503" s="9"/>
    </row>
    <row r="504" spans="1:34">
      <c r="A504" s="3"/>
      <c r="B50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04" s="37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9"/>
      <c r="AH504" s="9"/>
    </row>
    <row r="505" spans="1:34">
      <c r="A505" s="3"/>
      <c r="B50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05" s="37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9"/>
      <c r="AH505" s="9"/>
    </row>
    <row r="506" spans="1:34">
      <c r="A506" s="3"/>
      <c r="B50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06" s="37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9"/>
      <c r="AH506" s="9"/>
    </row>
    <row r="507" spans="1:34">
      <c r="A507" s="3"/>
      <c r="B50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07" s="37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9"/>
      <c r="AH507" s="9"/>
    </row>
    <row r="508" spans="1:34">
      <c r="A508" s="3"/>
      <c r="B50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08" s="37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9"/>
      <c r="AH508" s="9"/>
    </row>
    <row r="509" spans="1:34">
      <c r="A509" s="3"/>
      <c r="B50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09" s="37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9"/>
      <c r="AH509" s="9"/>
    </row>
    <row r="510" spans="1:34">
      <c r="A510" s="3"/>
      <c r="B51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10" s="37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9"/>
      <c r="AH510" s="9"/>
    </row>
    <row r="511" spans="1:34">
      <c r="A511" s="3"/>
      <c r="B51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11" s="37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9"/>
      <c r="AH511" s="9"/>
    </row>
    <row r="512" spans="1:34">
      <c r="A512" s="3"/>
      <c r="B51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12" s="37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9"/>
      <c r="AH512" s="9"/>
    </row>
    <row r="513" spans="1:34">
      <c r="A513" s="3"/>
      <c r="B51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13" s="37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9"/>
      <c r="AH513" s="9"/>
    </row>
    <row r="514" spans="1:34">
      <c r="A514" s="3"/>
      <c r="B51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14" s="37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9"/>
      <c r="AH514" s="9"/>
    </row>
    <row r="515" spans="1:34">
      <c r="A515" s="3"/>
      <c r="B51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15" s="37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9"/>
      <c r="AH515" s="9"/>
    </row>
    <row r="516" spans="1:34">
      <c r="A516" s="3"/>
      <c r="B51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16" s="37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9"/>
      <c r="AH516" s="9"/>
    </row>
    <row r="517" spans="1:34">
      <c r="A517" s="3"/>
      <c r="B51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17" s="37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9"/>
      <c r="AH517" s="9"/>
    </row>
    <row r="518" spans="1:34">
      <c r="A518" s="3"/>
      <c r="B51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18" s="37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9"/>
      <c r="AH518" s="9"/>
    </row>
    <row r="519" spans="1:34">
      <c r="A519" s="3"/>
      <c r="B51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19" s="37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9"/>
      <c r="AH519" s="9"/>
    </row>
    <row r="520" spans="1:34">
      <c r="A520" s="3"/>
      <c r="B52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20" s="37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9"/>
      <c r="AH520" s="9"/>
    </row>
    <row r="521" spans="1:34">
      <c r="A521" s="3"/>
      <c r="B52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21" s="37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9"/>
      <c r="AH521" s="9"/>
    </row>
    <row r="522" spans="1:34">
      <c r="A522" s="3"/>
      <c r="B52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22" s="37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9"/>
      <c r="AH522" s="9"/>
    </row>
    <row r="523" spans="1:34">
      <c r="A523" s="3"/>
      <c r="B52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23" s="37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9"/>
      <c r="AH523" s="9"/>
    </row>
    <row r="524" spans="1:34">
      <c r="A524" s="3"/>
      <c r="B52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24" s="37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9"/>
      <c r="AH524" s="9"/>
    </row>
    <row r="525" spans="1:34">
      <c r="A525" s="3"/>
      <c r="B52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25" s="37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9"/>
      <c r="AH525" s="9"/>
    </row>
    <row r="526" spans="1:34">
      <c r="A526" s="3"/>
      <c r="B52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26" s="37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9"/>
      <c r="AH526" s="9"/>
    </row>
    <row r="527" spans="1:34">
      <c r="A527" s="3"/>
      <c r="B52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27" s="37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9"/>
      <c r="AH527" s="9"/>
    </row>
    <row r="528" spans="1:34">
      <c r="A528" s="3"/>
      <c r="B52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28" s="37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9"/>
      <c r="AH528" s="9"/>
    </row>
    <row r="529" spans="1:34">
      <c r="A529" s="3"/>
      <c r="B52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29" s="37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9"/>
      <c r="AH529" s="9"/>
    </row>
    <row r="530" spans="1:34">
      <c r="A530" s="3"/>
      <c r="B53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30" s="37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9"/>
      <c r="AH530" s="9"/>
    </row>
    <row r="531" spans="1:34">
      <c r="A531" s="3"/>
      <c r="B53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31" s="37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9"/>
      <c r="AH531" s="9"/>
    </row>
    <row r="532" spans="1:34">
      <c r="A532" s="3"/>
      <c r="B53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32" s="37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9"/>
      <c r="AH532" s="9"/>
    </row>
    <row r="533" spans="1:34">
      <c r="A533" s="3"/>
      <c r="B53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33" s="37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9"/>
      <c r="AH533" s="9"/>
    </row>
    <row r="534" spans="1:34">
      <c r="A534" s="3"/>
      <c r="B53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34" s="37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9"/>
      <c r="AH534" s="9"/>
    </row>
    <row r="535" spans="1:34">
      <c r="A535" s="3"/>
      <c r="B53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35" s="37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9"/>
      <c r="AH535" s="9"/>
    </row>
    <row r="536" spans="1:34">
      <c r="A536" s="3"/>
      <c r="B53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36" s="37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9"/>
      <c r="AH536" s="9"/>
    </row>
    <row r="537" spans="1:34">
      <c r="A537" s="3"/>
      <c r="B53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37" s="37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9"/>
      <c r="AH537" s="9"/>
    </row>
    <row r="538" spans="1:34">
      <c r="A538" s="3"/>
      <c r="B53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38" s="37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9"/>
      <c r="AH538" s="9"/>
    </row>
    <row r="539" spans="1:34">
      <c r="A539" s="3"/>
      <c r="B53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39" s="37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9"/>
      <c r="AH539" s="9"/>
    </row>
    <row r="540" spans="1:34">
      <c r="A540" s="3"/>
      <c r="B54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40" s="37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9"/>
      <c r="AH540" s="9"/>
    </row>
    <row r="541" spans="1:34">
      <c r="A541" s="3"/>
      <c r="B54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41" s="37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9"/>
      <c r="AH541" s="9"/>
    </row>
    <row r="542" spans="1:34">
      <c r="A542" s="3"/>
      <c r="B54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42" s="37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9"/>
      <c r="AH542" s="9"/>
    </row>
    <row r="543" spans="1:34">
      <c r="A543" s="3"/>
      <c r="B54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43" s="37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9"/>
      <c r="AH543" s="9"/>
    </row>
    <row r="544" spans="1:34">
      <c r="A544" s="3"/>
      <c r="B54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44" s="37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9"/>
      <c r="AH544" s="9"/>
    </row>
    <row r="545" spans="1:34">
      <c r="A545" s="3"/>
      <c r="B54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45" s="37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9"/>
      <c r="AH545" s="9"/>
    </row>
    <row r="546" spans="1:34">
      <c r="A546" s="3"/>
      <c r="B54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46" s="37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9"/>
      <c r="AH546" s="9"/>
    </row>
    <row r="547" spans="1:34">
      <c r="A547" s="3"/>
      <c r="B54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47" s="37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9"/>
      <c r="AH547" s="9"/>
    </row>
    <row r="548" spans="1:34">
      <c r="A548" s="3"/>
      <c r="B54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48" s="37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9"/>
      <c r="AH548" s="9"/>
    </row>
    <row r="549" spans="1:34">
      <c r="A549" s="3"/>
      <c r="B54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49" s="37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9"/>
      <c r="AH549" s="9"/>
    </row>
    <row r="550" spans="1:34">
      <c r="A550" s="3"/>
      <c r="B55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50" s="37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9"/>
      <c r="AH550" s="9"/>
    </row>
    <row r="551" spans="1:34">
      <c r="A551" s="3"/>
      <c r="B55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51" s="37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9"/>
      <c r="AH551" s="9"/>
    </row>
    <row r="552" spans="1:34">
      <c r="A552" s="3"/>
      <c r="B55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52" s="37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9"/>
      <c r="AH552" s="9"/>
    </row>
    <row r="553" spans="1:34">
      <c r="A553" s="3"/>
      <c r="B55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53" s="37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9"/>
      <c r="AH553" s="9"/>
    </row>
    <row r="554" spans="1:34">
      <c r="A554" s="3"/>
      <c r="B55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54" s="37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9"/>
      <c r="AH554" s="9"/>
    </row>
    <row r="555" spans="1:34">
      <c r="A555" s="3"/>
      <c r="B55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55" s="37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9"/>
      <c r="AH555" s="9"/>
    </row>
    <row r="556" spans="1:34">
      <c r="A556" s="3"/>
      <c r="B55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56" s="37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9"/>
      <c r="AH556" s="9"/>
    </row>
    <row r="557" spans="1:34">
      <c r="A557" s="3"/>
      <c r="B55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57" s="37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9"/>
      <c r="AH557" s="9"/>
    </row>
    <row r="558" spans="1:34">
      <c r="A558" s="3"/>
      <c r="B55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58" s="37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9"/>
      <c r="AH558" s="9"/>
    </row>
    <row r="559" spans="1:34">
      <c r="A559" s="3"/>
      <c r="B55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59" s="37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9"/>
      <c r="AH559" s="9"/>
    </row>
    <row r="560" spans="1:34">
      <c r="A560" s="3"/>
      <c r="B56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60" s="37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9"/>
      <c r="AH560" s="9"/>
    </row>
    <row r="561" spans="1:34">
      <c r="A561" s="3"/>
      <c r="B56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61" s="37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9"/>
      <c r="AH561" s="9"/>
    </row>
    <row r="562" spans="1:34">
      <c r="A562" s="3"/>
      <c r="B56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62" s="37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9"/>
      <c r="AH562" s="9"/>
    </row>
    <row r="563" spans="1:34">
      <c r="A563" s="3"/>
      <c r="B56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63" s="37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9"/>
      <c r="AH563" s="9"/>
    </row>
    <row r="564" spans="1:34">
      <c r="A564" s="3"/>
      <c r="B56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64" s="37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9"/>
      <c r="AH564" s="9"/>
    </row>
    <row r="565" spans="1:34">
      <c r="A565" s="3"/>
      <c r="B56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65" s="37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9"/>
      <c r="AH565" s="9"/>
    </row>
    <row r="566" spans="1:34">
      <c r="A566" s="3"/>
      <c r="B56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66" s="37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9"/>
      <c r="AH566" s="9"/>
    </row>
    <row r="567" spans="1:34">
      <c r="A567" s="3"/>
      <c r="B56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67" s="37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9"/>
      <c r="AH567" s="9"/>
    </row>
    <row r="568" spans="1:34">
      <c r="A568" s="3"/>
      <c r="B56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68" s="37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9"/>
      <c r="AH568" s="9"/>
    </row>
    <row r="569" spans="1:34">
      <c r="A569" s="3"/>
      <c r="B56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69" s="37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9"/>
      <c r="AH569" s="9"/>
    </row>
    <row r="570" spans="1:34">
      <c r="A570" s="3"/>
      <c r="B57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70" s="37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9"/>
      <c r="AH570" s="9"/>
    </row>
    <row r="571" spans="1:34">
      <c r="A571" s="3"/>
      <c r="B57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71" s="37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9"/>
      <c r="AH571" s="9"/>
    </row>
    <row r="572" spans="1:34">
      <c r="A572" s="3"/>
      <c r="B57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72" s="37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9"/>
      <c r="AH572" s="9"/>
    </row>
    <row r="573" spans="1:34">
      <c r="A573" s="3"/>
      <c r="B57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73" s="37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9"/>
      <c r="AH573" s="9"/>
    </row>
    <row r="574" spans="1:34">
      <c r="A574" s="3"/>
      <c r="B57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74" s="37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9"/>
      <c r="AH574" s="9"/>
    </row>
    <row r="575" spans="1:34">
      <c r="A575" s="3"/>
      <c r="B57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75" s="37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9"/>
      <c r="AH575" s="9"/>
    </row>
    <row r="576" spans="1:34">
      <c r="A576" s="3"/>
      <c r="B57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76" s="37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9"/>
      <c r="AH576" s="9"/>
    </row>
    <row r="577" spans="1:34">
      <c r="A577" s="3"/>
      <c r="B57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77" s="37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9"/>
      <c r="AH577" s="9"/>
    </row>
    <row r="578" spans="1:34">
      <c r="A578" s="3"/>
      <c r="B57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78" s="37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9"/>
      <c r="AH578" s="9"/>
    </row>
    <row r="579" spans="1:34">
      <c r="A579" s="3"/>
      <c r="B57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79" s="37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9"/>
      <c r="AH579" s="9"/>
    </row>
    <row r="580" spans="1:34">
      <c r="A580" s="3"/>
      <c r="B58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80" s="37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9"/>
      <c r="AH580" s="9"/>
    </row>
    <row r="581" spans="1:34">
      <c r="A581" s="3"/>
      <c r="B58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81" s="37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9"/>
      <c r="AH581" s="9"/>
    </row>
    <row r="582" spans="1:34">
      <c r="A582" s="3"/>
      <c r="B58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82" s="37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9"/>
      <c r="AH582" s="9"/>
    </row>
    <row r="583" spans="1:34">
      <c r="A583" s="3"/>
      <c r="B58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83" s="37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9"/>
      <c r="AH583" s="9"/>
    </row>
    <row r="584" spans="1:34">
      <c r="A584" s="3"/>
      <c r="B58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84" s="37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9"/>
      <c r="AH584" s="9"/>
    </row>
    <row r="585" spans="1:34">
      <c r="A585" s="3"/>
      <c r="B58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85" s="37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9"/>
      <c r="AH585" s="9"/>
    </row>
    <row r="586" spans="1:34">
      <c r="A586" s="3"/>
      <c r="B58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86" s="37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9"/>
      <c r="AH586" s="9"/>
    </row>
    <row r="587" spans="1:34">
      <c r="A587" s="3"/>
      <c r="B58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87" s="37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9"/>
      <c r="AH587" s="9"/>
    </row>
    <row r="588" spans="1:34">
      <c r="A588" s="3"/>
      <c r="B58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88" s="37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9"/>
      <c r="AH588" s="9"/>
    </row>
    <row r="589" spans="1:34">
      <c r="A589" s="3"/>
      <c r="B58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89" s="37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9"/>
      <c r="AH589" s="9"/>
    </row>
    <row r="590" spans="1:34">
      <c r="A590" s="3"/>
      <c r="B59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90" s="37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9"/>
      <c r="AH590" s="9"/>
    </row>
    <row r="591" spans="1:34">
      <c r="A591" s="3"/>
      <c r="B59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91" s="37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9"/>
      <c r="AH591" s="9"/>
    </row>
    <row r="592" spans="1:34">
      <c r="A592" s="3"/>
      <c r="B59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92" s="37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9"/>
      <c r="AH592" s="9"/>
    </row>
    <row r="593" spans="1:34">
      <c r="A593" s="3"/>
      <c r="B59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93" s="37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9"/>
      <c r="AH593" s="9"/>
    </row>
    <row r="594" spans="1:34">
      <c r="A594" s="3"/>
      <c r="B59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94" s="37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9"/>
      <c r="AH594" s="9"/>
    </row>
    <row r="595" spans="1:34">
      <c r="A595" s="3"/>
      <c r="B59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95" s="37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9"/>
      <c r="AH595" s="9"/>
    </row>
    <row r="596" spans="1:34">
      <c r="A596" s="3"/>
      <c r="B59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96" s="37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9"/>
      <c r="AH596" s="9"/>
    </row>
    <row r="597" spans="1:34">
      <c r="A597" s="3"/>
      <c r="B59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97" s="37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9"/>
      <c r="AH597" s="9"/>
    </row>
    <row r="598" spans="1:34">
      <c r="A598" s="3"/>
      <c r="B59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98" s="37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9"/>
      <c r="AH598" s="9"/>
    </row>
    <row r="599" spans="1:34">
      <c r="A599" s="3"/>
      <c r="B59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599" s="37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9"/>
      <c r="AH599" s="9"/>
    </row>
    <row r="600" spans="1:34">
      <c r="A600" s="3"/>
      <c r="B60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00" s="37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9"/>
      <c r="AH600" s="9"/>
    </row>
    <row r="601" spans="1:34">
      <c r="A601" s="3"/>
      <c r="B60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01" s="37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9"/>
      <c r="AH601" s="9"/>
    </row>
    <row r="602" spans="1:34">
      <c r="A602" s="3"/>
      <c r="B60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02" s="37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9"/>
      <c r="AH602" s="9"/>
    </row>
    <row r="603" spans="1:34">
      <c r="A603" s="3"/>
      <c r="B60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03" s="37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9"/>
      <c r="AH603" s="9"/>
    </row>
    <row r="604" spans="1:34">
      <c r="A604" s="3"/>
      <c r="B60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04" s="37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9"/>
      <c r="AH604" s="9"/>
    </row>
    <row r="605" spans="1:34">
      <c r="A605" s="3"/>
      <c r="B60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05" s="37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9"/>
      <c r="AH605" s="9"/>
    </row>
    <row r="606" spans="1:34">
      <c r="A606" s="3"/>
      <c r="B60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06" s="37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9"/>
      <c r="AH606" s="9"/>
    </row>
    <row r="607" spans="1:34">
      <c r="A607" s="3"/>
      <c r="B60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07" s="37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9"/>
      <c r="AH607" s="9"/>
    </row>
    <row r="608" spans="1:34">
      <c r="A608" s="3"/>
      <c r="B60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08" s="37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9"/>
      <c r="AH608" s="9"/>
    </row>
    <row r="609" spans="1:34">
      <c r="A609" s="3"/>
      <c r="B60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09" s="37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9"/>
      <c r="AH609" s="9"/>
    </row>
    <row r="610" spans="1:34">
      <c r="A610" s="3"/>
      <c r="B61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10" s="37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9"/>
      <c r="AH610" s="9"/>
    </row>
    <row r="611" spans="1:34">
      <c r="A611" s="3"/>
      <c r="B61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11" s="37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9"/>
      <c r="AH611" s="9"/>
    </row>
    <row r="612" spans="1:34">
      <c r="A612" s="3"/>
      <c r="B61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12" s="37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9"/>
      <c r="AH612" s="9"/>
    </row>
    <row r="613" spans="1:34">
      <c r="A613" s="3"/>
      <c r="B61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13" s="37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9"/>
      <c r="AH613" s="9"/>
    </row>
    <row r="614" spans="1:34">
      <c r="A614" s="3"/>
      <c r="B61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14" s="37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9"/>
      <c r="AH614" s="9"/>
    </row>
    <row r="615" spans="1:34">
      <c r="A615" s="3"/>
      <c r="B61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15" s="37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9"/>
      <c r="AH615" s="9"/>
    </row>
    <row r="616" spans="1:34">
      <c r="A616" s="3"/>
      <c r="B61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16" s="37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9"/>
      <c r="AH616" s="9"/>
    </row>
    <row r="617" spans="1:34">
      <c r="A617" s="3"/>
      <c r="B61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17" s="37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9"/>
      <c r="AH617" s="9"/>
    </row>
    <row r="618" spans="1:34">
      <c r="A618" s="3"/>
      <c r="B61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18" s="37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9"/>
      <c r="AH618" s="9"/>
    </row>
    <row r="619" spans="1:34">
      <c r="A619" s="3"/>
      <c r="B61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19" s="37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9"/>
      <c r="AH619" s="9"/>
    </row>
    <row r="620" spans="1:34">
      <c r="A620" s="3"/>
      <c r="B62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20" s="37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9"/>
      <c r="AH620" s="9"/>
    </row>
    <row r="621" spans="1:34">
      <c r="A621" s="3"/>
      <c r="B62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21" s="37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9"/>
      <c r="AH621" s="9"/>
    </row>
    <row r="622" spans="1:34">
      <c r="A622" s="3"/>
      <c r="B62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22" s="37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9"/>
      <c r="AH622" s="9"/>
    </row>
    <row r="623" spans="1:34">
      <c r="A623" s="3"/>
      <c r="B62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23" s="37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9"/>
      <c r="AH623" s="9"/>
    </row>
    <row r="624" spans="1:34">
      <c r="A624" s="3"/>
      <c r="B62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24" s="37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9"/>
      <c r="AH624" s="9"/>
    </row>
    <row r="625" spans="1:34">
      <c r="A625" s="3"/>
      <c r="B62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25" s="37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9"/>
      <c r="AH625" s="9"/>
    </row>
    <row r="626" spans="1:34">
      <c r="A626" s="3"/>
      <c r="B62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26" s="37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9"/>
      <c r="AH626" s="9"/>
    </row>
    <row r="627" spans="1:34">
      <c r="A627" s="3"/>
      <c r="B62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27" s="37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9"/>
      <c r="AH627" s="9"/>
    </row>
    <row r="628" spans="1:34">
      <c r="A628" s="3"/>
      <c r="B62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28" s="37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9"/>
      <c r="AH628" s="9"/>
    </row>
    <row r="629" spans="1:34">
      <c r="A629" s="3"/>
      <c r="B62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29" s="37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9"/>
      <c r="AH629" s="9"/>
    </row>
    <row r="630" spans="1:34">
      <c r="A630" s="3"/>
      <c r="B63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30" s="37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9"/>
      <c r="AH630" s="9"/>
    </row>
    <row r="631" spans="1:34">
      <c r="A631" s="3"/>
      <c r="B63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31" s="37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9"/>
      <c r="AH631" s="9"/>
    </row>
    <row r="632" spans="1:34">
      <c r="A632" s="3"/>
      <c r="B63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32" s="37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9"/>
      <c r="AH632" s="9"/>
    </row>
    <row r="633" spans="1:34">
      <c r="A633" s="3"/>
      <c r="B63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33" s="37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9"/>
      <c r="AH633" s="9"/>
    </row>
    <row r="634" spans="1:34">
      <c r="A634" s="3"/>
      <c r="B63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34" s="37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9"/>
      <c r="AH634" s="9"/>
    </row>
    <row r="635" spans="1:34">
      <c r="A635" s="3"/>
      <c r="B63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35" s="37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9"/>
      <c r="AH635" s="9"/>
    </row>
    <row r="636" spans="1:34">
      <c r="A636" s="3"/>
      <c r="B63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36" s="37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9"/>
      <c r="AH636" s="9"/>
    </row>
    <row r="637" spans="1:34">
      <c r="A637" s="3"/>
      <c r="B63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37" s="37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9"/>
      <c r="AH637" s="9"/>
    </row>
    <row r="638" spans="1:34">
      <c r="A638" s="3"/>
      <c r="B63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38" s="37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9"/>
      <c r="AH638" s="9"/>
    </row>
    <row r="639" spans="1:34">
      <c r="A639" s="3"/>
      <c r="B63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39" s="37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9"/>
      <c r="AH639" s="9"/>
    </row>
    <row r="640" spans="1:34">
      <c r="A640" s="3"/>
      <c r="B64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40" s="37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9"/>
      <c r="AH640" s="9"/>
    </row>
    <row r="641" spans="1:34">
      <c r="A641" s="3"/>
      <c r="B64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41" s="37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9"/>
      <c r="AH641" s="9"/>
    </row>
    <row r="642" spans="1:34">
      <c r="A642" s="3"/>
      <c r="B64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42" s="37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9"/>
      <c r="AH642" s="9"/>
    </row>
    <row r="643" spans="1:34">
      <c r="A643" s="3"/>
      <c r="B64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43" s="37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9"/>
      <c r="AH643" s="9"/>
    </row>
    <row r="644" spans="1:34">
      <c r="A644" s="3"/>
      <c r="B64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44" s="37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9"/>
      <c r="AH644" s="9"/>
    </row>
    <row r="645" spans="1:34">
      <c r="A645" s="3"/>
      <c r="B64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45" s="37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9"/>
      <c r="AH645" s="9"/>
    </row>
    <row r="646" spans="1:34">
      <c r="A646" s="3"/>
      <c r="B64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46" s="37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9"/>
      <c r="AH646" s="9"/>
    </row>
    <row r="647" spans="1:34">
      <c r="A647" s="3"/>
      <c r="B64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47" s="37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9"/>
      <c r="AH647" s="9"/>
    </row>
    <row r="648" spans="1:34">
      <c r="A648" s="3"/>
      <c r="B64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48" s="37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9"/>
      <c r="AH648" s="9"/>
    </row>
    <row r="649" spans="1:34">
      <c r="A649" s="3"/>
      <c r="B64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49" s="37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9"/>
      <c r="AH649" s="9"/>
    </row>
    <row r="650" spans="1:34">
      <c r="A650" s="3"/>
      <c r="B65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50" s="37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9"/>
      <c r="AH650" s="9"/>
    </row>
    <row r="651" spans="1:34">
      <c r="A651" s="3"/>
      <c r="B65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51" s="37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9"/>
      <c r="AH651" s="9"/>
    </row>
    <row r="652" spans="1:34">
      <c r="A652" s="3"/>
      <c r="B65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52" s="37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9"/>
      <c r="AH652" s="9"/>
    </row>
    <row r="653" spans="1:34">
      <c r="A653" s="3"/>
      <c r="B65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53" s="37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9"/>
      <c r="AH653" s="9"/>
    </row>
    <row r="654" spans="1:34">
      <c r="A654" s="3"/>
      <c r="B65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54" s="37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9"/>
      <c r="AH654" s="9"/>
    </row>
    <row r="655" spans="1:34">
      <c r="A655" s="3"/>
      <c r="B65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55" s="37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9"/>
      <c r="AH655" s="9"/>
    </row>
    <row r="656" spans="1:34">
      <c r="A656" s="3"/>
      <c r="B65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56" s="37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9"/>
      <c r="AH656" s="9"/>
    </row>
    <row r="657" spans="1:34">
      <c r="A657" s="3"/>
      <c r="B65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57" s="37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9"/>
      <c r="AH657" s="9"/>
    </row>
    <row r="658" spans="1:34">
      <c r="A658" s="3"/>
      <c r="B65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58" s="37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9"/>
      <c r="AH658" s="9"/>
    </row>
    <row r="659" spans="1:34">
      <c r="A659" s="3"/>
      <c r="B65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59" s="37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9"/>
      <c r="AH659" s="9"/>
    </row>
    <row r="660" spans="1:34">
      <c r="A660" s="3"/>
      <c r="B66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60" s="37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9"/>
      <c r="AH660" s="9"/>
    </row>
    <row r="661" spans="1:34">
      <c r="A661" s="3"/>
      <c r="B66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61" s="37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9"/>
      <c r="AH661" s="9"/>
    </row>
    <row r="662" spans="1:34">
      <c r="A662" s="3"/>
      <c r="B66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62" s="37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9"/>
      <c r="AH662" s="9"/>
    </row>
    <row r="663" spans="1:34">
      <c r="A663" s="3"/>
      <c r="B66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63" s="37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9"/>
      <c r="AH663" s="9"/>
    </row>
    <row r="664" spans="1:34">
      <c r="A664" s="3"/>
      <c r="B66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64" s="37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9"/>
      <c r="AH664" s="9"/>
    </row>
    <row r="665" spans="1:34">
      <c r="A665" s="3"/>
      <c r="B66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65" s="37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9"/>
      <c r="AH665" s="9"/>
    </row>
    <row r="666" spans="1:34">
      <c r="A666" s="3"/>
      <c r="B66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66" s="37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9"/>
      <c r="AH666" s="9"/>
    </row>
    <row r="667" spans="1:34">
      <c r="A667" s="3"/>
      <c r="B66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67" s="37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9"/>
      <c r="AH667" s="9"/>
    </row>
    <row r="668" spans="1:34">
      <c r="A668" s="3"/>
      <c r="B66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68" s="37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9"/>
      <c r="AH668" s="9"/>
    </row>
    <row r="669" spans="1:34">
      <c r="A669" s="3"/>
      <c r="B66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69" s="37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9"/>
      <c r="AH669" s="9"/>
    </row>
    <row r="670" spans="1:34">
      <c r="A670" s="3"/>
      <c r="B67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70" s="37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9"/>
      <c r="AH670" s="9"/>
    </row>
    <row r="671" spans="1:34">
      <c r="A671" s="3"/>
      <c r="B67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71" s="37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9"/>
      <c r="AH671" s="9"/>
    </row>
    <row r="672" spans="1:34">
      <c r="A672" s="3"/>
      <c r="B67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72" s="37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9"/>
      <c r="AH672" s="9"/>
    </row>
    <row r="673" spans="1:34">
      <c r="A673" s="3"/>
      <c r="B67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73" s="37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9"/>
      <c r="AH673" s="9"/>
    </row>
    <row r="674" spans="1:34">
      <c r="A674" s="3"/>
      <c r="B67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74" s="37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9"/>
      <c r="AH674" s="9"/>
    </row>
    <row r="675" spans="1:34">
      <c r="A675" s="3"/>
      <c r="B67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75" s="37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9"/>
      <c r="AH675" s="9"/>
    </row>
    <row r="676" spans="1:34">
      <c r="A676" s="3"/>
      <c r="B67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76" s="37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9"/>
      <c r="AH676" s="9"/>
    </row>
    <row r="677" spans="1:34">
      <c r="A677" s="3"/>
      <c r="B67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77" s="37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9"/>
      <c r="AH677" s="9"/>
    </row>
    <row r="678" spans="1:34">
      <c r="A678" s="3"/>
      <c r="B67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78" s="37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9"/>
      <c r="AH678" s="9"/>
    </row>
    <row r="679" spans="1:34">
      <c r="A679" s="3"/>
      <c r="B67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79" s="37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9"/>
      <c r="AH679" s="9"/>
    </row>
    <row r="680" spans="1:34">
      <c r="A680" s="3"/>
      <c r="B68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80" s="37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9"/>
      <c r="AH680" s="9"/>
    </row>
    <row r="681" spans="1:34">
      <c r="A681" s="3"/>
      <c r="B68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81" s="37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9"/>
      <c r="AH681" s="9"/>
    </row>
    <row r="682" spans="1:34">
      <c r="A682" s="3"/>
      <c r="B68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82" s="37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9"/>
      <c r="AH682" s="9"/>
    </row>
    <row r="683" spans="1:34">
      <c r="A683" s="3"/>
      <c r="B68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83" s="37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9"/>
      <c r="AH683" s="9"/>
    </row>
    <row r="684" spans="1:34">
      <c r="A684" s="3"/>
      <c r="B68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84" s="37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9"/>
      <c r="AH684" s="9"/>
    </row>
    <row r="685" spans="1:34">
      <c r="A685" s="3"/>
      <c r="B68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85" s="37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9"/>
      <c r="AH685" s="9"/>
    </row>
    <row r="686" spans="1:34">
      <c r="A686" s="3"/>
      <c r="B68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86" s="37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9"/>
      <c r="AH686" s="9"/>
    </row>
    <row r="687" spans="1:34">
      <c r="A687" s="3"/>
      <c r="B68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87" s="37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9"/>
      <c r="AH687" s="9"/>
    </row>
    <row r="688" spans="1:34">
      <c r="A688" s="3"/>
      <c r="B68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88" s="37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9"/>
      <c r="AH688" s="9"/>
    </row>
    <row r="689" spans="1:34">
      <c r="A689" s="3"/>
      <c r="B68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89" s="37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9"/>
      <c r="AH689" s="9"/>
    </row>
    <row r="690" spans="1:34">
      <c r="A690" s="3"/>
      <c r="B69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90" s="37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9"/>
      <c r="AH690" s="9"/>
    </row>
    <row r="691" spans="1:34">
      <c r="A691" s="3"/>
      <c r="B69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91" s="37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9"/>
      <c r="AH691" s="9"/>
    </row>
    <row r="692" spans="1:34">
      <c r="A692" s="3"/>
      <c r="B69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92" s="37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9"/>
      <c r="AH692" s="9"/>
    </row>
    <row r="693" spans="1:34">
      <c r="A693" s="3"/>
      <c r="B69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93" s="37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9"/>
      <c r="AH693" s="9"/>
    </row>
    <row r="694" spans="1:34">
      <c r="A694" s="3"/>
      <c r="B69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94" s="37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9"/>
      <c r="AH694" s="9"/>
    </row>
    <row r="695" spans="1:34">
      <c r="A695" s="3"/>
      <c r="B69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95" s="37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9"/>
      <c r="AH695" s="9"/>
    </row>
    <row r="696" spans="1:34">
      <c r="A696" s="3"/>
      <c r="B69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96" s="37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9"/>
      <c r="AH696" s="9"/>
    </row>
    <row r="697" spans="1:34">
      <c r="A697" s="3"/>
      <c r="B69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97" s="37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9"/>
      <c r="AH697" s="9"/>
    </row>
    <row r="698" spans="1:34">
      <c r="A698" s="3"/>
      <c r="B69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98" s="37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9"/>
      <c r="AH698" s="9"/>
    </row>
    <row r="699" spans="1:34">
      <c r="A699" s="3"/>
      <c r="B69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699" s="37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9"/>
      <c r="AH699" s="9"/>
    </row>
    <row r="700" spans="1:34">
      <c r="A700" s="3"/>
      <c r="B70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00" s="37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9"/>
      <c r="AH700" s="9"/>
    </row>
    <row r="701" spans="1:34">
      <c r="A701" s="3"/>
      <c r="B70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01" s="37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9"/>
      <c r="AH701" s="9"/>
    </row>
    <row r="702" spans="1:34">
      <c r="A702" s="3"/>
      <c r="B70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02" s="37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9"/>
      <c r="AH702" s="9"/>
    </row>
    <row r="703" spans="1:34">
      <c r="A703" s="3"/>
      <c r="B70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03" s="37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9"/>
      <c r="AH703" s="9"/>
    </row>
    <row r="704" spans="1:34">
      <c r="A704" s="3"/>
      <c r="B70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04" s="37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9"/>
      <c r="AH704" s="9"/>
    </row>
    <row r="705" spans="1:34">
      <c r="A705" s="3"/>
      <c r="B70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05" s="37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9"/>
      <c r="AH705" s="9"/>
    </row>
    <row r="706" spans="1:34">
      <c r="A706" s="3"/>
      <c r="B70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06" s="37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9"/>
      <c r="AH706" s="9"/>
    </row>
    <row r="707" spans="1:34">
      <c r="A707" s="3"/>
      <c r="B70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07" s="37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9"/>
      <c r="AH707" s="9"/>
    </row>
    <row r="708" spans="1:34">
      <c r="A708" s="3"/>
      <c r="B70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08" s="37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9"/>
      <c r="AH708" s="9"/>
    </row>
    <row r="709" spans="1:34">
      <c r="A709" s="3"/>
      <c r="B70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09" s="37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9"/>
      <c r="AH709" s="9"/>
    </row>
    <row r="710" spans="1:34">
      <c r="A710" s="3"/>
      <c r="B71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10" s="37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9"/>
      <c r="AH710" s="9"/>
    </row>
    <row r="711" spans="1:34">
      <c r="A711" s="3"/>
      <c r="B71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11" s="37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9"/>
      <c r="AH711" s="9"/>
    </row>
    <row r="712" spans="1:34">
      <c r="A712" s="3"/>
      <c r="B71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12" s="37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9"/>
      <c r="AH712" s="9"/>
    </row>
    <row r="713" spans="1:34">
      <c r="A713" s="3"/>
      <c r="B71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13" s="37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9"/>
      <c r="AH713" s="9"/>
    </row>
    <row r="714" spans="1:34">
      <c r="A714" s="3"/>
      <c r="B71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14" s="37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9"/>
      <c r="AH714" s="9"/>
    </row>
    <row r="715" spans="1:34">
      <c r="A715" s="3"/>
      <c r="B71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15" s="37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9"/>
      <c r="AH715" s="9"/>
    </row>
    <row r="716" spans="1:34">
      <c r="A716" s="3"/>
      <c r="B71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16" s="37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9"/>
      <c r="AH716" s="9"/>
    </row>
    <row r="717" spans="1:34">
      <c r="A717" s="3"/>
      <c r="B71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17" s="37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9"/>
      <c r="AH717" s="9"/>
    </row>
    <row r="718" spans="1:34">
      <c r="A718" s="3"/>
      <c r="B71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18" s="37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9"/>
      <c r="AH718" s="9"/>
    </row>
    <row r="719" spans="1:34">
      <c r="A719" s="3"/>
      <c r="B71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19" s="37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9"/>
      <c r="AH719" s="9"/>
    </row>
    <row r="720" spans="1:34">
      <c r="A720" s="3"/>
      <c r="B72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20" s="37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9"/>
      <c r="AH720" s="9"/>
    </row>
    <row r="721" spans="1:34">
      <c r="A721" s="3"/>
      <c r="B72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21" s="37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9"/>
      <c r="AH721" s="9"/>
    </row>
    <row r="722" spans="1:34">
      <c r="A722" s="3"/>
      <c r="B72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22" s="37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9"/>
      <c r="AH722" s="9"/>
    </row>
    <row r="723" spans="1:34">
      <c r="A723" s="3"/>
      <c r="B72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23" s="37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9"/>
      <c r="AH723" s="9"/>
    </row>
    <row r="724" spans="1:34">
      <c r="A724" s="3"/>
      <c r="B72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24" s="37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9"/>
      <c r="AH724" s="9"/>
    </row>
    <row r="725" spans="1:34">
      <c r="A725" s="3"/>
      <c r="B72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25" s="37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9"/>
      <c r="AH725" s="9"/>
    </row>
    <row r="726" spans="1:34">
      <c r="A726" s="3"/>
      <c r="B72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26" s="37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9"/>
      <c r="AH726" s="9"/>
    </row>
    <row r="727" spans="1:34">
      <c r="A727" s="3"/>
      <c r="B72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27" s="37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9"/>
      <c r="AH727" s="9"/>
    </row>
    <row r="728" spans="1:34">
      <c r="A728" s="3"/>
      <c r="B72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28" s="37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9"/>
      <c r="AH728" s="9"/>
    </row>
    <row r="729" spans="1:34">
      <c r="A729" s="3"/>
      <c r="B72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29" s="37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9"/>
      <c r="AH729" s="9"/>
    </row>
    <row r="730" spans="1:34">
      <c r="A730" s="3"/>
      <c r="B73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30" s="37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9"/>
      <c r="AH730" s="9"/>
    </row>
    <row r="731" spans="1:34">
      <c r="A731" s="3"/>
      <c r="B73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31" s="37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9"/>
      <c r="AH731" s="9"/>
    </row>
    <row r="732" spans="1:34">
      <c r="A732" s="3"/>
      <c r="B73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32" s="37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9"/>
      <c r="AH732" s="9"/>
    </row>
    <row r="733" spans="1:34">
      <c r="A733" s="3"/>
      <c r="B73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33" s="37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9"/>
      <c r="AH733" s="9"/>
    </row>
    <row r="734" spans="1:34">
      <c r="A734" s="3"/>
      <c r="B73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34" s="37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9"/>
      <c r="AH734" s="9"/>
    </row>
    <row r="735" spans="1:34">
      <c r="A735" s="3"/>
      <c r="B73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35" s="37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9"/>
      <c r="AH735" s="9"/>
    </row>
    <row r="736" spans="1:34">
      <c r="A736" s="3"/>
      <c r="B73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36" s="37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9"/>
      <c r="AH736" s="9"/>
    </row>
    <row r="737" spans="1:34">
      <c r="A737" s="3"/>
      <c r="B73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37" s="37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9"/>
      <c r="AH737" s="9"/>
    </row>
    <row r="738" spans="1:34">
      <c r="A738" s="3"/>
      <c r="B73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38" s="37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9"/>
      <c r="AH738" s="9"/>
    </row>
    <row r="739" spans="1:34">
      <c r="A739" s="3"/>
      <c r="B73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39" s="37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9"/>
      <c r="AH739" s="9"/>
    </row>
    <row r="740" spans="1:34">
      <c r="A740" s="3"/>
      <c r="B74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40" s="37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9"/>
      <c r="AH740" s="9"/>
    </row>
    <row r="741" spans="1:34">
      <c r="A741" s="3"/>
      <c r="B74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41" s="37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9"/>
      <c r="AH741" s="9"/>
    </row>
    <row r="742" spans="1:34">
      <c r="A742" s="3"/>
      <c r="B74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42" s="37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9"/>
      <c r="AH742" s="9"/>
    </row>
    <row r="743" spans="1:34">
      <c r="A743" s="3"/>
      <c r="B74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43" s="37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9"/>
      <c r="AH743" s="9"/>
    </row>
    <row r="744" spans="1:34">
      <c r="A744" s="3"/>
      <c r="B74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44" s="37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9"/>
      <c r="AH744" s="9"/>
    </row>
    <row r="745" spans="1:34">
      <c r="A745" s="3"/>
      <c r="B74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45" s="37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9"/>
      <c r="AH745" s="9"/>
    </row>
    <row r="746" spans="1:34">
      <c r="A746" s="3"/>
      <c r="B74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46" s="37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9"/>
      <c r="AH746" s="9"/>
    </row>
    <row r="747" spans="1:34">
      <c r="A747" s="3"/>
      <c r="B74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47" s="37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9"/>
      <c r="AH747" s="9"/>
    </row>
    <row r="748" spans="1:34">
      <c r="A748" s="3"/>
      <c r="B74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48" s="37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9"/>
      <c r="AH748" s="9"/>
    </row>
    <row r="749" spans="1:34">
      <c r="A749" s="3"/>
      <c r="B74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49" s="37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9"/>
      <c r="AH749" s="9"/>
    </row>
    <row r="750" spans="1:34">
      <c r="A750" s="3"/>
      <c r="B75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50" s="37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9"/>
      <c r="AH750" s="9"/>
    </row>
    <row r="751" spans="1:34">
      <c r="A751" s="3"/>
      <c r="B75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51" s="37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9"/>
      <c r="AH751" s="9"/>
    </row>
    <row r="752" spans="1:34">
      <c r="A752" s="3"/>
      <c r="B75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52" s="37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9"/>
      <c r="AH752" s="9"/>
    </row>
    <row r="753" spans="1:34">
      <c r="A753" s="3"/>
      <c r="B75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53" s="37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9"/>
      <c r="AH753" s="9"/>
    </row>
    <row r="754" spans="1:34">
      <c r="A754" s="3"/>
      <c r="B75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54" s="37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9"/>
      <c r="AH754" s="9"/>
    </row>
    <row r="755" spans="1:34">
      <c r="A755" s="3"/>
      <c r="B75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55" s="37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9"/>
      <c r="AH755" s="9"/>
    </row>
    <row r="756" spans="1:34">
      <c r="A756" s="3"/>
      <c r="B75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56" s="37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9"/>
      <c r="AH756" s="9"/>
    </row>
    <row r="757" spans="1:34">
      <c r="A757" s="3"/>
      <c r="B75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57" s="37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9"/>
      <c r="AH757" s="9"/>
    </row>
    <row r="758" spans="1:34">
      <c r="A758" s="3"/>
      <c r="B75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58" s="37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9"/>
      <c r="AH758" s="9"/>
    </row>
    <row r="759" spans="1:34">
      <c r="A759" s="3"/>
      <c r="B75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59" s="37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9"/>
      <c r="AH759" s="9"/>
    </row>
    <row r="760" spans="1:34">
      <c r="A760" s="3"/>
      <c r="B76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60" s="37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9"/>
      <c r="AH760" s="9"/>
    </row>
    <row r="761" spans="1:34">
      <c r="A761" s="3"/>
      <c r="B76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61" s="37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9"/>
      <c r="AH761" s="9"/>
    </row>
    <row r="762" spans="1:34">
      <c r="A762" s="3"/>
      <c r="B76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62" s="37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9"/>
      <c r="AH762" s="9"/>
    </row>
    <row r="763" spans="1:34">
      <c r="A763" s="3"/>
      <c r="B76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63" s="37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9"/>
      <c r="AH763" s="9"/>
    </row>
    <row r="764" spans="1:34">
      <c r="A764" s="3"/>
      <c r="B76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64" s="37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9"/>
      <c r="AH764" s="9"/>
    </row>
    <row r="765" spans="1:34">
      <c r="A765" s="3"/>
      <c r="B76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65" s="37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9"/>
      <c r="AH765" s="9"/>
    </row>
    <row r="766" spans="1:34">
      <c r="A766" s="3"/>
      <c r="B76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66" s="37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9"/>
      <c r="AH766" s="9"/>
    </row>
    <row r="767" spans="1:34">
      <c r="A767" s="3"/>
      <c r="B76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67" s="37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9"/>
      <c r="AH767" s="9"/>
    </row>
    <row r="768" spans="1:34">
      <c r="A768" s="3"/>
      <c r="B76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68" s="37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9"/>
      <c r="AH768" s="9"/>
    </row>
    <row r="769" spans="1:34">
      <c r="A769" s="3"/>
      <c r="B76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69" s="37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9"/>
      <c r="AH769" s="9"/>
    </row>
    <row r="770" spans="1:34">
      <c r="A770" s="3"/>
      <c r="B77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70" s="37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9"/>
      <c r="AH770" s="9"/>
    </row>
    <row r="771" spans="1:34">
      <c r="A771" s="3"/>
      <c r="B77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71" s="37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9"/>
      <c r="AH771" s="9"/>
    </row>
    <row r="772" spans="1:34">
      <c r="A772" s="3"/>
      <c r="B77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72" s="37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9"/>
      <c r="AH772" s="9"/>
    </row>
    <row r="773" spans="1:34">
      <c r="A773" s="3"/>
      <c r="B77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73" s="37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9"/>
      <c r="AH773" s="9"/>
    </row>
    <row r="774" spans="1:34">
      <c r="A774" s="3"/>
      <c r="B77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74" s="37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9"/>
      <c r="AH774" s="9"/>
    </row>
    <row r="775" spans="1:34">
      <c r="A775" s="3"/>
      <c r="B77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75" s="37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9"/>
      <c r="AH775" s="9"/>
    </row>
    <row r="776" spans="1:34">
      <c r="A776" s="3"/>
      <c r="B77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76" s="37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9"/>
      <c r="AH776" s="9"/>
    </row>
    <row r="777" spans="1:34">
      <c r="A777" s="3"/>
      <c r="B77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77" s="37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9"/>
      <c r="AH777" s="9"/>
    </row>
    <row r="778" spans="1:34">
      <c r="A778" s="3"/>
      <c r="B77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78" s="37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9"/>
      <c r="AH778" s="9"/>
    </row>
    <row r="779" spans="1:34">
      <c r="A779" s="3"/>
      <c r="B77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79" s="37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9"/>
      <c r="AH779" s="9"/>
    </row>
    <row r="780" spans="1:34">
      <c r="A780" s="3"/>
      <c r="B78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80" s="37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9"/>
      <c r="AH780" s="9"/>
    </row>
    <row r="781" spans="1:34">
      <c r="A781" s="3"/>
      <c r="B78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81" s="37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9"/>
      <c r="AH781" s="9"/>
    </row>
    <row r="782" spans="1:34">
      <c r="A782" s="3"/>
      <c r="B78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82" s="37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9"/>
      <c r="AH782" s="9"/>
    </row>
    <row r="783" spans="1:34">
      <c r="A783" s="3"/>
      <c r="B78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83" s="37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9"/>
      <c r="AH783" s="9"/>
    </row>
    <row r="784" spans="1:34">
      <c r="A784" s="3"/>
      <c r="B78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84" s="37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9"/>
      <c r="AH784" s="9"/>
    </row>
    <row r="785" spans="1:34">
      <c r="A785" s="3"/>
      <c r="B78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85" s="37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9"/>
      <c r="AH785" s="9"/>
    </row>
    <row r="786" spans="1:34">
      <c r="A786" s="3"/>
      <c r="B78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86" s="37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9"/>
      <c r="AH786" s="9"/>
    </row>
    <row r="787" spans="1:34">
      <c r="A787" s="3"/>
      <c r="B78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87" s="37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9"/>
      <c r="AH787" s="9"/>
    </row>
    <row r="788" spans="1:34">
      <c r="A788" s="3"/>
      <c r="B78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88" s="37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9"/>
      <c r="AH788" s="9"/>
    </row>
    <row r="789" spans="1:34">
      <c r="A789" s="3"/>
      <c r="B78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89" s="37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9"/>
      <c r="AH789" s="9"/>
    </row>
    <row r="790" spans="1:34">
      <c r="A790" s="3"/>
      <c r="B79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90" s="37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9"/>
      <c r="AH790" s="9"/>
    </row>
    <row r="791" spans="1:34">
      <c r="A791" s="3"/>
      <c r="B79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91" s="37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9"/>
      <c r="AH791" s="9"/>
    </row>
    <row r="792" spans="1:34">
      <c r="A792" s="3"/>
      <c r="B79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92" s="37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9"/>
      <c r="AH792" s="9"/>
    </row>
    <row r="793" spans="1:34">
      <c r="A793" s="3"/>
      <c r="B79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93" s="37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9"/>
      <c r="AH793" s="9"/>
    </row>
    <row r="794" spans="1:34">
      <c r="A794" s="3"/>
      <c r="B79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94" s="37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9"/>
      <c r="AH794" s="9"/>
    </row>
    <row r="795" spans="1:34">
      <c r="A795" s="3"/>
      <c r="B79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95" s="37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9"/>
      <c r="AH795" s="9"/>
    </row>
    <row r="796" spans="1:34">
      <c r="A796" s="3"/>
      <c r="B79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96" s="37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9"/>
      <c r="AH796" s="9"/>
    </row>
    <row r="797" spans="1:34">
      <c r="A797" s="3"/>
      <c r="B79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97" s="37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9"/>
      <c r="AH797" s="9"/>
    </row>
    <row r="798" spans="1:34">
      <c r="A798" s="3"/>
      <c r="B79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98" s="37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9"/>
      <c r="AH798" s="9"/>
    </row>
    <row r="799" spans="1:34">
      <c r="A799" s="3"/>
      <c r="B79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799" s="37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9"/>
      <c r="AH799" s="9"/>
    </row>
    <row r="800" spans="1:34">
      <c r="A800" s="3"/>
      <c r="B80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00" s="37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9"/>
      <c r="AH800" s="9"/>
    </row>
    <row r="801" spans="1:34">
      <c r="A801" s="3"/>
      <c r="B80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01" s="37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9"/>
      <c r="AH801" s="9"/>
    </row>
    <row r="802" spans="1:34">
      <c r="A802" s="3"/>
      <c r="B80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02" s="37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9"/>
      <c r="AH802" s="9"/>
    </row>
    <row r="803" spans="1:34">
      <c r="A803" s="3"/>
      <c r="B80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03" s="37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9"/>
      <c r="AH803" s="9"/>
    </row>
    <row r="804" spans="1:34">
      <c r="A804" s="3"/>
      <c r="B80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04" s="37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9"/>
      <c r="AH804" s="9"/>
    </row>
    <row r="805" spans="1:34">
      <c r="A805" s="3"/>
      <c r="B80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05" s="37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9"/>
      <c r="AH805" s="9"/>
    </row>
    <row r="806" spans="1:34">
      <c r="A806" s="3"/>
      <c r="B80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06" s="37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9"/>
      <c r="AH806" s="9"/>
    </row>
    <row r="807" spans="1:34">
      <c r="A807" s="3"/>
      <c r="B80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07" s="37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9"/>
      <c r="AH807" s="9"/>
    </row>
    <row r="808" spans="1:34">
      <c r="A808" s="3"/>
      <c r="B80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08" s="37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9"/>
      <c r="AH808" s="9"/>
    </row>
    <row r="809" spans="1:34">
      <c r="A809" s="3"/>
      <c r="B80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09" s="37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9"/>
      <c r="AH809" s="9"/>
    </row>
    <row r="810" spans="1:34">
      <c r="A810" s="3"/>
      <c r="B81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10" s="37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9"/>
      <c r="AH810" s="9"/>
    </row>
    <row r="811" spans="1:34">
      <c r="A811" s="3"/>
      <c r="B81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11" s="37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9"/>
      <c r="AH811" s="9"/>
    </row>
    <row r="812" spans="1:34">
      <c r="A812" s="3"/>
      <c r="B81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12" s="37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9"/>
      <c r="AH812" s="9"/>
    </row>
    <row r="813" spans="1:34">
      <c r="A813" s="3"/>
      <c r="B81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13" s="37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9"/>
      <c r="AH813" s="9"/>
    </row>
    <row r="814" spans="1:34">
      <c r="A814" s="3"/>
      <c r="B81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14" s="37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9"/>
      <c r="AH814" s="9"/>
    </row>
    <row r="815" spans="1:34">
      <c r="A815" s="3"/>
      <c r="B81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15" s="37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9"/>
      <c r="AH815" s="9"/>
    </row>
    <row r="816" spans="1:34">
      <c r="A816" s="3"/>
      <c r="B81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16" s="37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9"/>
      <c r="AH816" s="9"/>
    </row>
    <row r="817" spans="1:34">
      <c r="A817" s="3"/>
      <c r="B81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17" s="37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9"/>
      <c r="AH817" s="9"/>
    </row>
    <row r="818" spans="1:34">
      <c r="A818" s="3"/>
      <c r="B81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18" s="37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9"/>
      <c r="AH818" s="9"/>
    </row>
    <row r="819" spans="1:34">
      <c r="A819" s="3"/>
      <c r="B81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19" s="37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9"/>
      <c r="AH819" s="9"/>
    </row>
    <row r="820" spans="1:34">
      <c r="A820" s="3"/>
      <c r="B82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20" s="37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9"/>
      <c r="AH820" s="9"/>
    </row>
    <row r="821" spans="1:34">
      <c r="A821" s="3"/>
      <c r="B82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21" s="37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9"/>
      <c r="AH821" s="9"/>
    </row>
    <row r="822" spans="1:34">
      <c r="A822" s="3"/>
      <c r="B82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22" s="37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9"/>
      <c r="AH822" s="9"/>
    </row>
    <row r="823" spans="1:34">
      <c r="A823" s="3"/>
      <c r="B82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23" s="37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9"/>
      <c r="AH823" s="9"/>
    </row>
    <row r="824" spans="1:34">
      <c r="A824" s="3"/>
      <c r="B82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24" s="37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9"/>
      <c r="AH824" s="9"/>
    </row>
    <row r="825" spans="1:34">
      <c r="A825" s="3"/>
      <c r="B82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25" s="37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9"/>
      <c r="AH825" s="9"/>
    </row>
    <row r="826" spans="1:34">
      <c r="A826" s="3"/>
      <c r="B82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26" s="37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9"/>
      <c r="AH826" s="9"/>
    </row>
    <row r="827" spans="1:34">
      <c r="A827" s="3"/>
      <c r="B82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27" s="37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9"/>
      <c r="AH827" s="9"/>
    </row>
    <row r="828" spans="1:34">
      <c r="A828" s="3"/>
      <c r="B82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28" s="37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9"/>
      <c r="AH828" s="9"/>
    </row>
    <row r="829" spans="1:34">
      <c r="A829" s="3"/>
      <c r="B82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29" s="37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9"/>
      <c r="AH829" s="9"/>
    </row>
    <row r="830" spans="1:34">
      <c r="A830" s="3"/>
      <c r="B83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30" s="37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9"/>
      <c r="AH830" s="9"/>
    </row>
    <row r="831" spans="1:34">
      <c r="A831" s="3"/>
      <c r="B83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31" s="37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9"/>
      <c r="AH831" s="9"/>
    </row>
    <row r="832" spans="1:34">
      <c r="A832" s="3"/>
      <c r="B83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32" s="37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9"/>
      <c r="AH832" s="9"/>
    </row>
    <row r="833" spans="1:34">
      <c r="A833" s="3"/>
      <c r="B83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33" s="37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9"/>
      <c r="AH833" s="9"/>
    </row>
    <row r="834" spans="1:34">
      <c r="A834" s="3"/>
      <c r="B83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34" s="37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9"/>
      <c r="AH834" s="9"/>
    </row>
    <row r="835" spans="1:34">
      <c r="A835" s="3"/>
      <c r="B83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35" s="37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9"/>
      <c r="AH835" s="9"/>
    </row>
    <row r="836" spans="1:34">
      <c r="A836" s="3"/>
      <c r="B83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36" s="37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9"/>
      <c r="AH836" s="9"/>
    </row>
    <row r="837" spans="1:34">
      <c r="A837" s="3"/>
      <c r="B83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37" s="37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9"/>
      <c r="AH837" s="9"/>
    </row>
    <row r="838" spans="1:34">
      <c r="A838" s="3"/>
      <c r="B83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38" s="37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9"/>
      <c r="AH838" s="9"/>
    </row>
    <row r="839" spans="1:34">
      <c r="A839" s="3"/>
      <c r="B83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39" s="37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9"/>
      <c r="AH839" s="9"/>
    </row>
    <row r="840" spans="1:34">
      <c r="A840" s="3"/>
      <c r="B84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40" s="37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9"/>
      <c r="AH840" s="9"/>
    </row>
    <row r="841" spans="1:34">
      <c r="A841" s="3"/>
      <c r="B84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41" s="37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9"/>
      <c r="AH841" s="9"/>
    </row>
    <row r="842" spans="1:34">
      <c r="A842" s="3"/>
      <c r="B84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42" s="37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9"/>
      <c r="AH842" s="9"/>
    </row>
    <row r="843" spans="1:34">
      <c r="A843" s="3"/>
      <c r="B84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43" s="37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9"/>
      <c r="AH843" s="9"/>
    </row>
    <row r="844" spans="1:34">
      <c r="A844" s="3"/>
      <c r="B84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44" s="37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9"/>
      <c r="AH844" s="9"/>
    </row>
    <row r="845" spans="1:34">
      <c r="A845" s="3"/>
      <c r="B84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45" s="37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9"/>
      <c r="AH845" s="9"/>
    </row>
    <row r="846" spans="1:34">
      <c r="A846" s="3"/>
      <c r="B84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46" s="37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9"/>
      <c r="AH846" s="9"/>
    </row>
    <row r="847" spans="1:34">
      <c r="A847" s="3"/>
      <c r="B84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47" s="37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9"/>
      <c r="AH847" s="9"/>
    </row>
    <row r="848" spans="1:34">
      <c r="A848" s="3"/>
      <c r="B84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48" s="37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9"/>
      <c r="AH848" s="9"/>
    </row>
    <row r="849" spans="1:34">
      <c r="A849" s="3"/>
      <c r="B84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49" s="37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9"/>
      <c r="AH849" s="9"/>
    </row>
    <row r="850" spans="1:34">
      <c r="A850" s="3"/>
      <c r="B85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50" s="37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9"/>
      <c r="AH850" s="9"/>
    </row>
    <row r="851" spans="1:34">
      <c r="A851" s="3"/>
      <c r="B85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51" s="37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9"/>
      <c r="AH851" s="9"/>
    </row>
    <row r="852" spans="1:34">
      <c r="A852" s="3"/>
      <c r="B85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52" s="37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9"/>
      <c r="AH852" s="9"/>
    </row>
    <row r="853" spans="1:34">
      <c r="A853" s="3"/>
      <c r="B85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53" s="37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9"/>
      <c r="AH853" s="9"/>
    </row>
    <row r="854" spans="1:34">
      <c r="A854" s="3"/>
      <c r="B85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54" s="37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9"/>
      <c r="AH854" s="9"/>
    </row>
    <row r="855" spans="1:34">
      <c r="A855" s="3"/>
      <c r="B85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55" s="37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9"/>
      <c r="AH855" s="9"/>
    </row>
    <row r="856" spans="1:34">
      <c r="A856" s="3"/>
      <c r="B85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56" s="37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9"/>
      <c r="AH856" s="9"/>
    </row>
    <row r="857" spans="1:34">
      <c r="A857" s="3"/>
      <c r="B85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57" s="37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9"/>
      <c r="AH857" s="9"/>
    </row>
    <row r="858" spans="1:34">
      <c r="A858" s="3"/>
      <c r="B85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58" s="37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9"/>
      <c r="AH858" s="9"/>
    </row>
    <row r="859" spans="1:34">
      <c r="A859" s="3"/>
      <c r="B85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59" s="37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9"/>
      <c r="AH859" s="9"/>
    </row>
    <row r="860" spans="1:34">
      <c r="A860" s="3"/>
      <c r="B86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60" s="37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9"/>
      <c r="AH860" s="9"/>
    </row>
    <row r="861" spans="1:34">
      <c r="A861" s="3"/>
      <c r="B86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61" s="37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9"/>
      <c r="AH861" s="9"/>
    </row>
    <row r="862" spans="1:34">
      <c r="A862" s="3"/>
      <c r="B86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62" s="37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9"/>
      <c r="AH862" s="9"/>
    </row>
    <row r="863" spans="1:34">
      <c r="A863" s="3"/>
      <c r="B86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63" s="37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9"/>
      <c r="AH863" s="9"/>
    </row>
    <row r="864" spans="1:34">
      <c r="A864" s="3"/>
      <c r="B86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64" s="37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9"/>
      <c r="AH864" s="9"/>
    </row>
    <row r="865" spans="1:34">
      <c r="A865" s="3"/>
      <c r="B86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65" s="37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9"/>
      <c r="AH865" s="9"/>
    </row>
    <row r="866" spans="1:34">
      <c r="A866" s="3"/>
      <c r="B86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66" s="37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9"/>
      <c r="AH866" s="9"/>
    </row>
    <row r="867" spans="1:34">
      <c r="A867" s="3"/>
      <c r="B86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67" s="37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9"/>
      <c r="AH867" s="9"/>
    </row>
    <row r="868" spans="1:34">
      <c r="A868" s="3"/>
      <c r="B86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68" s="37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9"/>
      <c r="AH868" s="9"/>
    </row>
    <row r="869" spans="1:34">
      <c r="A869" s="3"/>
      <c r="B86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69" s="37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9"/>
      <c r="AH869" s="9"/>
    </row>
    <row r="870" spans="1:34">
      <c r="A870" s="3"/>
      <c r="B87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70" s="37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9"/>
      <c r="AH870" s="9"/>
    </row>
    <row r="871" spans="1:34">
      <c r="A871" s="3"/>
      <c r="B87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71" s="37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9"/>
      <c r="AH871" s="9"/>
    </row>
    <row r="872" spans="1:34">
      <c r="A872" s="3"/>
      <c r="B87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72" s="37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9"/>
      <c r="AH872" s="9"/>
    </row>
    <row r="873" spans="1:34">
      <c r="A873" s="3"/>
      <c r="B87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73" s="37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9"/>
      <c r="AH873" s="9"/>
    </row>
    <row r="874" spans="1:34">
      <c r="A874" s="3"/>
      <c r="B87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74" s="37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9"/>
      <c r="AH874" s="9"/>
    </row>
    <row r="875" spans="1:34">
      <c r="A875" s="3"/>
      <c r="B87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75" s="37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9"/>
      <c r="AH875" s="9"/>
    </row>
    <row r="876" spans="1:34">
      <c r="A876" s="3"/>
      <c r="B87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76" s="37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9"/>
      <c r="AH876" s="9"/>
    </row>
    <row r="877" spans="1:34">
      <c r="A877" s="3"/>
      <c r="B87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77" s="37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9"/>
      <c r="AH877" s="9"/>
    </row>
    <row r="878" spans="1:34">
      <c r="A878" s="3"/>
      <c r="B87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78" s="37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9"/>
      <c r="AH878" s="9"/>
    </row>
    <row r="879" spans="1:34">
      <c r="A879" s="3"/>
      <c r="B87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79" s="37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9"/>
      <c r="AH879" s="9"/>
    </row>
    <row r="880" spans="1:34">
      <c r="A880" s="3"/>
      <c r="B88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80" s="37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9"/>
      <c r="AH880" s="9"/>
    </row>
    <row r="881" spans="1:34">
      <c r="A881" s="3"/>
      <c r="B88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81" s="37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9"/>
      <c r="AH881" s="9"/>
    </row>
    <row r="882" spans="1:34">
      <c r="A882" s="3"/>
      <c r="B88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82" s="37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9"/>
      <c r="AH882" s="9"/>
    </row>
    <row r="883" spans="1:34">
      <c r="A883" s="3"/>
      <c r="B88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83" s="37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9"/>
      <c r="AH883" s="9"/>
    </row>
    <row r="884" spans="1:34">
      <c r="A884" s="3"/>
      <c r="B88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84" s="37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9"/>
      <c r="AH884" s="9"/>
    </row>
    <row r="885" spans="1:34">
      <c r="A885" s="3"/>
      <c r="B88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85" s="37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9"/>
      <c r="AH885" s="9"/>
    </row>
    <row r="886" spans="1:34">
      <c r="A886" s="3"/>
      <c r="B88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86" s="37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9"/>
      <c r="AH886" s="9"/>
    </row>
    <row r="887" spans="1:34">
      <c r="A887" s="3"/>
      <c r="B88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87" s="37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9"/>
      <c r="AH887" s="9"/>
    </row>
    <row r="888" spans="1:34">
      <c r="A888" s="3"/>
      <c r="B88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88" s="37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9"/>
      <c r="AH888" s="9"/>
    </row>
    <row r="889" spans="1:34">
      <c r="A889" s="3"/>
      <c r="B88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89" s="37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9"/>
      <c r="AH889" s="9"/>
    </row>
    <row r="890" spans="1:34">
      <c r="A890" s="3"/>
      <c r="B89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90" s="37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9"/>
      <c r="AH890" s="9"/>
    </row>
    <row r="891" spans="1:34">
      <c r="A891" s="3"/>
      <c r="B89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91" s="37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9"/>
      <c r="AH891" s="9"/>
    </row>
    <row r="892" spans="1:34">
      <c r="A892" s="3"/>
      <c r="B89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92" s="37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9"/>
      <c r="AH892" s="9"/>
    </row>
    <row r="893" spans="1:34">
      <c r="A893" s="3"/>
      <c r="B89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93" s="37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9"/>
      <c r="AH893" s="9"/>
    </row>
    <row r="894" spans="1:34">
      <c r="A894" s="3"/>
      <c r="B89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94" s="37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9"/>
      <c r="AH894" s="9"/>
    </row>
    <row r="895" spans="1:34">
      <c r="A895" s="3"/>
      <c r="B89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95" s="37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9"/>
      <c r="AH895" s="9"/>
    </row>
    <row r="896" spans="1:34">
      <c r="A896" s="3"/>
      <c r="B89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96" s="37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9"/>
      <c r="AH896" s="9"/>
    </row>
    <row r="897" spans="1:34">
      <c r="A897" s="3"/>
      <c r="B89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97" s="37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9"/>
      <c r="AH897" s="9"/>
    </row>
    <row r="898" spans="1:34">
      <c r="A898" s="3"/>
      <c r="B89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98" s="37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9"/>
      <c r="AH898" s="9"/>
    </row>
    <row r="899" spans="1:34">
      <c r="A899" s="3"/>
      <c r="B89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899" s="37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9"/>
      <c r="AH899" s="9"/>
    </row>
    <row r="900" spans="1:34">
      <c r="A900" s="3"/>
      <c r="B90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00" s="37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9"/>
      <c r="AH900" s="9"/>
    </row>
    <row r="901" spans="1:34">
      <c r="A901" s="3"/>
      <c r="B90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01" s="37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9"/>
      <c r="AH901" s="9"/>
    </row>
    <row r="902" spans="1:34">
      <c r="A902" s="3"/>
      <c r="B90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02" s="37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9"/>
      <c r="AH902" s="9"/>
    </row>
    <row r="903" spans="1:34">
      <c r="A903" s="3"/>
      <c r="B90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03" s="37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9"/>
      <c r="AH903" s="9"/>
    </row>
    <row r="904" spans="1:34">
      <c r="A904" s="3"/>
      <c r="B90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04" s="37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9"/>
      <c r="AH904" s="9"/>
    </row>
    <row r="905" spans="1:34">
      <c r="A905" s="3"/>
      <c r="B90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05" s="37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9"/>
      <c r="AH905" s="9"/>
    </row>
    <row r="906" spans="1:34">
      <c r="A906" s="3"/>
      <c r="B90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06" s="37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9"/>
      <c r="AH906" s="9"/>
    </row>
    <row r="907" spans="1:34">
      <c r="A907" s="3"/>
      <c r="B90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07" s="37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9"/>
      <c r="AH907" s="9"/>
    </row>
    <row r="908" spans="1:34">
      <c r="A908" s="3"/>
      <c r="B90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08" s="37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9"/>
      <c r="AH908" s="9"/>
    </row>
    <row r="909" spans="1:34">
      <c r="A909" s="3"/>
      <c r="B90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09" s="37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9"/>
      <c r="AH909" s="9"/>
    </row>
    <row r="910" spans="1:34">
      <c r="A910" s="3"/>
      <c r="B91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10" s="37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9"/>
      <c r="AH910" s="9"/>
    </row>
    <row r="911" spans="1:34">
      <c r="A911" s="3"/>
      <c r="B91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11" s="37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9"/>
      <c r="AH911" s="9"/>
    </row>
    <row r="912" spans="1:34">
      <c r="A912" s="3"/>
      <c r="B91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12" s="37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9"/>
      <c r="AH912" s="9"/>
    </row>
    <row r="913" spans="1:34">
      <c r="A913" s="3"/>
      <c r="B91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13" s="37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9"/>
      <c r="AH913" s="9"/>
    </row>
    <row r="914" spans="1:34">
      <c r="A914" s="3"/>
      <c r="B91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14" s="37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9"/>
      <c r="AH914" s="9"/>
    </row>
    <row r="915" spans="1:34">
      <c r="A915" s="3"/>
      <c r="B91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15" s="37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9"/>
      <c r="AH915" s="9"/>
    </row>
    <row r="916" spans="1:34">
      <c r="A916" s="3"/>
      <c r="B91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16" s="37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9"/>
      <c r="AH916" s="9"/>
    </row>
    <row r="917" spans="1:34">
      <c r="A917" s="3"/>
      <c r="B91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17" s="37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9"/>
      <c r="AH917" s="9"/>
    </row>
    <row r="918" spans="1:34">
      <c r="A918" s="3"/>
      <c r="B91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18" s="37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9"/>
      <c r="AH918" s="9"/>
    </row>
    <row r="919" spans="1:34">
      <c r="A919" s="3"/>
      <c r="B91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19" s="37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9"/>
      <c r="AH919" s="9"/>
    </row>
    <row r="920" spans="1:34">
      <c r="A920" s="3"/>
      <c r="B92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20" s="37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9"/>
      <c r="AH920" s="9"/>
    </row>
    <row r="921" spans="1:34">
      <c r="A921" s="3"/>
      <c r="B92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21" s="37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9"/>
      <c r="AH921" s="9"/>
    </row>
    <row r="922" spans="1:34">
      <c r="A922" s="3"/>
      <c r="B92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22" s="37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9"/>
      <c r="AH922" s="9"/>
    </row>
    <row r="923" spans="1:34">
      <c r="A923" s="3"/>
      <c r="B92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23" s="37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9"/>
      <c r="AH923" s="9"/>
    </row>
    <row r="924" spans="1:34">
      <c r="A924" s="3"/>
      <c r="B92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24" s="37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9"/>
      <c r="AH924" s="9"/>
    </row>
    <row r="925" spans="1:34">
      <c r="A925" s="3"/>
      <c r="B92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25" s="37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9"/>
      <c r="AH925" s="9"/>
    </row>
    <row r="926" spans="1:34">
      <c r="A926" s="3"/>
      <c r="B92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26" s="37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9"/>
      <c r="AH926" s="9"/>
    </row>
    <row r="927" spans="1:34">
      <c r="A927" s="3"/>
      <c r="B92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27" s="37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9"/>
      <c r="AH927" s="9"/>
    </row>
    <row r="928" spans="1:34">
      <c r="A928" s="3"/>
      <c r="B92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28" s="37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9"/>
      <c r="AH928" s="9"/>
    </row>
    <row r="929" spans="1:34">
      <c r="A929" s="3"/>
      <c r="B92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29" s="37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9"/>
      <c r="AH929" s="9"/>
    </row>
    <row r="930" spans="1:34">
      <c r="A930" s="3"/>
      <c r="B93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30" s="37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9"/>
      <c r="AH930" s="9"/>
    </row>
    <row r="931" spans="1:34">
      <c r="A931" s="3"/>
      <c r="B93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31" s="37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9"/>
      <c r="AH931" s="9"/>
    </row>
    <row r="932" spans="1:34">
      <c r="A932" s="3"/>
      <c r="B93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32" s="37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9"/>
      <c r="AH932" s="9"/>
    </row>
    <row r="933" spans="1:34">
      <c r="A933" s="3"/>
      <c r="B93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33" s="37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9"/>
      <c r="AH933" s="9"/>
    </row>
    <row r="934" spans="1:34">
      <c r="A934" s="3"/>
      <c r="B93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34" s="37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9"/>
      <c r="AH934" s="9"/>
    </row>
    <row r="935" spans="1:34">
      <c r="A935" s="3"/>
      <c r="B93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35" s="37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9"/>
      <c r="AH935" s="9"/>
    </row>
    <row r="936" spans="1:34">
      <c r="A936" s="3"/>
      <c r="B93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36" s="37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9"/>
      <c r="AH936" s="9"/>
    </row>
    <row r="937" spans="1:34">
      <c r="A937" s="3"/>
      <c r="B93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37" s="37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9"/>
      <c r="AH937" s="9"/>
    </row>
    <row r="938" spans="1:34">
      <c r="A938" s="3"/>
      <c r="B93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38" s="37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9"/>
      <c r="AH938" s="9"/>
    </row>
    <row r="939" spans="1:34">
      <c r="A939" s="3"/>
      <c r="B93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39" s="37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9"/>
      <c r="AH939" s="9"/>
    </row>
    <row r="940" spans="1:34">
      <c r="A940" s="3"/>
      <c r="B94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40" s="37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9"/>
      <c r="AH940" s="9"/>
    </row>
    <row r="941" spans="1:34">
      <c r="A941" s="3"/>
      <c r="B94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41" s="37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9"/>
      <c r="AH941" s="9"/>
    </row>
    <row r="942" spans="1:34">
      <c r="A942" s="3"/>
      <c r="B94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42" s="37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9"/>
      <c r="AH942" s="9"/>
    </row>
    <row r="943" spans="1:34">
      <c r="A943" s="3"/>
      <c r="B94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43" s="37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9"/>
      <c r="AH943" s="9"/>
    </row>
    <row r="944" spans="1:34">
      <c r="A944" s="3"/>
      <c r="B94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44" s="37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9"/>
      <c r="AH944" s="9"/>
    </row>
    <row r="945" spans="1:34">
      <c r="A945" s="3"/>
      <c r="B94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45" s="37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9"/>
      <c r="AH945" s="9"/>
    </row>
    <row r="946" spans="1:34">
      <c r="A946" s="3"/>
      <c r="B94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46" s="37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9"/>
      <c r="AH946" s="9"/>
    </row>
    <row r="947" spans="1:34">
      <c r="A947" s="3"/>
      <c r="B94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47" s="37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9"/>
      <c r="AH947" s="9"/>
    </row>
    <row r="948" spans="1:34">
      <c r="A948" s="3"/>
      <c r="B94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48" s="37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9"/>
      <c r="AH948" s="9"/>
    </row>
    <row r="949" spans="1:34">
      <c r="A949" s="3"/>
      <c r="B94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49" s="37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9"/>
      <c r="AH949" s="9"/>
    </row>
    <row r="950" spans="1:34">
      <c r="A950" s="3"/>
      <c r="B95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50" s="37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9"/>
      <c r="AH950" s="9"/>
    </row>
    <row r="951" spans="1:34">
      <c r="A951" s="3"/>
      <c r="B95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51" s="37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9"/>
      <c r="AH951" s="9"/>
    </row>
    <row r="952" spans="1:34">
      <c r="A952" s="3"/>
      <c r="B95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52" s="37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9"/>
      <c r="AH952" s="9"/>
    </row>
    <row r="953" spans="1:34">
      <c r="A953" s="3"/>
      <c r="B95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53" s="37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9"/>
      <c r="AH953" s="9"/>
    </row>
    <row r="954" spans="1:34">
      <c r="A954" s="3"/>
      <c r="B95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54" s="37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9"/>
      <c r="AH954" s="9"/>
    </row>
    <row r="955" spans="1:34">
      <c r="A955" s="3"/>
      <c r="B95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55" s="37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9"/>
      <c r="AH955" s="9"/>
    </row>
    <row r="956" spans="1:34">
      <c r="A956" s="3"/>
      <c r="B95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56" s="37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9"/>
      <c r="AH956" s="9"/>
    </row>
    <row r="957" spans="1:34">
      <c r="A957" s="3"/>
      <c r="B95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57" s="37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9"/>
      <c r="AH957" s="9"/>
    </row>
    <row r="958" spans="1:34">
      <c r="A958" s="3"/>
      <c r="B95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58" s="37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9"/>
      <c r="AH958" s="9"/>
    </row>
    <row r="959" spans="1:34">
      <c r="A959" s="3"/>
      <c r="B95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59" s="37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9"/>
      <c r="AH959" s="9"/>
    </row>
    <row r="960" spans="1:34">
      <c r="A960" s="3"/>
      <c r="B96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60" s="37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9"/>
      <c r="AH960" s="9"/>
    </row>
    <row r="961" spans="1:34">
      <c r="A961" s="3"/>
      <c r="B96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61" s="37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9"/>
      <c r="AH961" s="9"/>
    </row>
    <row r="962" spans="1:34">
      <c r="A962" s="3"/>
      <c r="B96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62" s="37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9"/>
      <c r="AH962" s="9"/>
    </row>
    <row r="963" spans="1:34">
      <c r="A963" s="3"/>
      <c r="B96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63" s="37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9"/>
      <c r="AH963" s="9"/>
    </row>
    <row r="964" spans="1:34">
      <c r="A964" s="3"/>
      <c r="B96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64" s="37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9"/>
      <c r="AH964" s="9"/>
    </row>
    <row r="965" spans="1:34">
      <c r="A965" s="3"/>
      <c r="B96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65" s="37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9"/>
      <c r="AH965" s="9"/>
    </row>
    <row r="966" spans="1:34">
      <c r="A966" s="3"/>
      <c r="B96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66" s="37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9"/>
      <c r="AH966" s="9"/>
    </row>
    <row r="967" spans="1:34">
      <c r="A967" s="3"/>
      <c r="B96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67" s="37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9"/>
      <c r="AH967" s="9"/>
    </row>
    <row r="968" spans="1:34">
      <c r="A968" s="3"/>
      <c r="B96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68" s="37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9"/>
      <c r="AH968" s="9"/>
    </row>
    <row r="969" spans="1:34">
      <c r="A969" s="3"/>
      <c r="B96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69" s="37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9"/>
      <c r="AH969" s="9"/>
    </row>
    <row r="970" spans="1:34">
      <c r="A970" s="3"/>
      <c r="B97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70" s="37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9"/>
      <c r="AH970" s="9"/>
    </row>
    <row r="971" spans="1:34">
      <c r="A971" s="3"/>
      <c r="B97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71" s="37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9"/>
      <c r="AH971" s="9"/>
    </row>
    <row r="972" spans="1:34">
      <c r="A972" s="3"/>
      <c r="B97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72" s="37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9"/>
      <c r="AH972" s="9"/>
    </row>
    <row r="973" spans="1:34">
      <c r="A973" s="3"/>
      <c r="B97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73" s="37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9"/>
      <c r="AH973" s="9"/>
    </row>
    <row r="974" spans="1:34">
      <c r="A974" s="3"/>
      <c r="B97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74" s="37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9"/>
      <c r="AH974" s="9"/>
    </row>
    <row r="975" spans="1:34">
      <c r="A975" s="3"/>
      <c r="B97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75" s="37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9"/>
      <c r="AH975" s="9"/>
    </row>
    <row r="976" spans="1:34">
      <c r="A976" s="3"/>
      <c r="B97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76" s="37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9"/>
      <c r="AH976" s="9"/>
    </row>
    <row r="977" spans="1:34">
      <c r="A977" s="3"/>
      <c r="B97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77" s="37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9"/>
      <c r="AH977" s="9"/>
    </row>
    <row r="978" spans="1:34">
      <c r="A978" s="3"/>
      <c r="B97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78" s="37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9"/>
      <c r="AH978" s="9"/>
    </row>
    <row r="979" spans="1:34">
      <c r="A979" s="3"/>
      <c r="B97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79" s="37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9"/>
      <c r="AH979" s="9"/>
    </row>
    <row r="980" spans="1:34">
      <c r="A980" s="3"/>
      <c r="B98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80" s="37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9"/>
      <c r="AH980" s="9"/>
    </row>
    <row r="981" spans="1:34">
      <c r="A981" s="3"/>
      <c r="B98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81" s="37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9"/>
      <c r="AH981" s="9"/>
    </row>
    <row r="982" spans="1:34">
      <c r="A982" s="3"/>
      <c r="B98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82" s="37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9"/>
      <c r="AH982" s="9"/>
    </row>
    <row r="983" spans="1:34">
      <c r="A983" s="3"/>
      <c r="B98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83" s="37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9"/>
      <c r="AH983" s="9"/>
    </row>
    <row r="984" spans="1:34">
      <c r="A984" s="3"/>
      <c r="B98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84" s="37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9"/>
      <c r="AH984" s="9"/>
    </row>
    <row r="985" spans="1:34">
      <c r="A985" s="3"/>
      <c r="B98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85" s="37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9"/>
      <c r="AH985" s="9"/>
    </row>
    <row r="986" spans="1:34">
      <c r="A986" s="3"/>
      <c r="B98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86" s="37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9"/>
      <c r="AH986" s="9"/>
    </row>
    <row r="987" spans="1:34">
      <c r="A987" s="3"/>
      <c r="B98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87" s="37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9"/>
      <c r="AH987" s="9"/>
    </row>
    <row r="988" spans="1:34">
      <c r="A988" s="3"/>
      <c r="B98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88" s="37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9"/>
      <c r="AH988" s="9"/>
    </row>
    <row r="989" spans="1:34">
      <c r="A989" s="3"/>
      <c r="B98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89" s="37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9"/>
      <c r="AH989" s="9"/>
    </row>
    <row r="990" spans="1:34">
      <c r="A990" s="3"/>
      <c r="B99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90" s="37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9"/>
      <c r="AH990" s="9"/>
    </row>
    <row r="991" spans="1:34">
      <c r="A991" s="3"/>
      <c r="B99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91" s="37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9"/>
      <c r="AH991" s="9"/>
    </row>
    <row r="992" spans="1:34">
      <c r="A992" s="3"/>
      <c r="B99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92" s="37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9"/>
      <c r="AH992" s="9"/>
    </row>
    <row r="993" spans="1:34">
      <c r="A993" s="3"/>
      <c r="B99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93" s="37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9"/>
      <c r="AH993" s="9"/>
    </row>
    <row r="994" spans="1:34">
      <c r="A994" s="3"/>
      <c r="B99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94" s="37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9"/>
      <c r="AH994" s="9"/>
    </row>
    <row r="995" spans="1:34">
      <c r="A995" s="3"/>
      <c r="B99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95" s="37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9"/>
      <c r="AH995" s="9"/>
    </row>
    <row r="996" spans="1:34">
      <c r="A996" s="3"/>
      <c r="B99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96" s="37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9"/>
      <c r="AH996" s="9"/>
    </row>
    <row r="997" spans="1:34">
      <c r="A997" s="3"/>
      <c r="B99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97" s="37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9"/>
      <c r="AH997" s="9"/>
    </row>
    <row r="998" spans="1:34">
      <c r="A998" s="3"/>
      <c r="B99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98" s="37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9"/>
      <c r="AH998" s="9"/>
    </row>
    <row r="999" spans="1:34">
      <c r="A999" s="3"/>
      <c r="B99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999" s="37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9"/>
      <c r="AH999" s="9"/>
    </row>
    <row r="1000" spans="1:34">
      <c r="A1000" s="3"/>
      <c r="B100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00" s="37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9"/>
      <c r="AH1000" s="9"/>
    </row>
    <row r="1001" spans="1:34">
      <c r="A1001" s="3"/>
      <c r="B100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01" s="37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9"/>
      <c r="AH1001" s="9"/>
    </row>
    <row r="1002" spans="1:34">
      <c r="A1002" s="3"/>
      <c r="B100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02" s="37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9"/>
      <c r="AH1002" s="9"/>
    </row>
    <row r="1003" spans="1:34">
      <c r="A1003" s="3"/>
      <c r="B100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03" s="37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9"/>
      <c r="AH1003" s="9"/>
    </row>
    <row r="1004" spans="1:34">
      <c r="A1004" s="3"/>
      <c r="B100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04" s="37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9"/>
      <c r="AH1004" s="9"/>
    </row>
    <row r="1005" spans="1:34">
      <c r="A1005" s="3"/>
      <c r="B100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05" s="37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9"/>
      <c r="AH1005" s="9"/>
    </row>
    <row r="1006" spans="1:34">
      <c r="A1006" s="3"/>
      <c r="B100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06" s="37"/>
      <c r="D1006" s="38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9"/>
      <c r="AH1006" s="9"/>
    </row>
    <row r="1007" spans="1:34">
      <c r="A1007" s="3"/>
      <c r="B100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07" s="37"/>
      <c r="D1007" s="38"/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9"/>
      <c r="AH1007" s="9"/>
    </row>
    <row r="1008" spans="1:34">
      <c r="A1008" s="3"/>
      <c r="B100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08" s="37"/>
      <c r="D1008" s="38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9"/>
      <c r="AH1008" s="9"/>
    </row>
    <row r="1009" spans="1:34">
      <c r="A1009" s="3"/>
      <c r="B100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09" s="37"/>
      <c r="D1009" s="38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9"/>
      <c r="AH1009" s="9"/>
    </row>
    <row r="1010" spans="1:34">
      <c r="A1010" s="3"/>
      <c r="B101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10" s="37"/>
      <c r="D1010" s="38"/>
      <c r="E1010" s="38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9"/>
      <c r="AH1010" s="9"/>
    </row>
    <row r="1011" spans="1:34">
      <c r="A1011" s="3"/>
      <c r="B101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11" s="37"/>
      <c r="D1011" s="38"/>
      <c r="E1011" s="38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9"/>
      <c r="AH1011" s="9"/>
    </row>
    <row r="1012" spans="1:34">
      <c r="A1012" s="3"/>
      <c r="B101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12" s="37"/>
      <c r="D1012" s="38"/>
      <c r="E1012" s="38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9"/>
      <c r="AH1012" s="9"/>
    </row>
    <row r="1013" spans="1:34">
      <c r="A1013" s="3"/>
      <c r="B101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13" s="37"/>
      <c r="D1013" s="38"/>
      <c r="E1013" s="38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9"/>
      <c r="AH1013" s="9"/>
    </row>
    <row r="1014" spans="1:34">
      <c r="A1014" s="3"/>
      <c r="B101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14" s="37"/>
      <c r="D1014" s="38"/>
      <c r="E1014" s="38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9"/>
      <c r="AH1014" s="9"/>
    </row>
    <row r="1015" spans="1:34">
      <c r="A1015" s="3"/>
      <c r="B101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15" s="37"/>
      <c r="D1015" s="38"/>
      <c r="E1015" s="38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9"/>
      <c r="AH1015" s="9"/>
    </row>
    <row r="1016" spans="1:34">
      <c r="A1016" s="3"/>
      <c r="B101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16" s="37"/>
      <c r="D1016" s="38"/>
      <c r="E1016" s="38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9"/>
      <c r="AH1016" s="9"/>
    </row>
    <row r="1017" spans="1:34">
      <c r="A1017" s="3"/>
      <c r="B101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17" s="37"/>
      <c r="D1017" s="38"/>
      <c r="E1017" s="38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9"/>
      <c r="AH1017" s="9"/>
    </row>
    <row r="1018" spans="1:34">
      <c r="A1018" s="3"/>
      <c r="B101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18" s="37"/>
      <c r="D1018" s="38"/>
      <c r="E1018" s="38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9"/>
      <c r="AH1018" s="9"/>
    </row>
    <row r="1019" spans="1:34">
      <c r="A1019" s="3"/>
      <c r="B101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19" s="37"/>
      <c r="D1019" s="38"/>
      <c r="E1019" s="38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9"/>
      <c r="AH1019" s="9"/>
    </row>
    <row r="1020" spans="1:34">
      <c r="A1020" s="3"/>
      <c r="B102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20" s="37"/>
      <c r="D1020" s="38"/>
      <c r="E1020" s="38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9"/>
      <c r="AH1020" s="9"/>
    </row>
    <row r="1021" spans="1:34">
      <c r="A1021" s="3"/>
      <c r="B102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21" s="37"/>
      <c r="D1021" s="38"/>
      <c r="E1021" s="38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9"/>
      <c r="AH1021" s="9"/>
    </row>
    <row r="1022" spans="1:34">
      <c r="A1022" s="3"/>
      <c r="B102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22" s="37"/>
      <c r="D1022" s="38"/>
      <c r="E1022" s="38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9"/>
      <c r="AH1022" s="9"/>
    </row>
    <row r="1023" spans="1:34">
      <c r="A1023" s="3"/>
      <c r="B102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23" s="37"/>
      <c r="D1023" s="38"/>
      <c r="E1023" s="38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9"/>
      <c r="AH1023" s="9"/>
    </row>
    <row r="1024" spans="1:34">
      <c r="A1024" s="3"/>
      <c r="B102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24" s="37"/>
      <c r="D1024" s="38"/>
      <c r="E1024" s="38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9"/>
      <c r="AH1024" s="9"/>
    </row>
    <row r="1025" spans="1:34">
      <c r="A1025" s="3"/>
      <c r="B102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25" s="37"/>
      <c r="D1025" s="38"/>
      <c r="E1025" s="38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9"/>
      <c r="AH1025" s="9"/>
    </row>
    <row r="1026" spans="1:34">
      <c r="A1026" s="3"/>
      <c r="B102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26" s="37"/>
      <c r="D1026" s="38"/>
      <c r="E1026" s="38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9"/>
      <c r="AH1026" s="9"/>
    </row>
    <row r="1027" spans="1:34">
      <c r="A1027" s="3"/>
      <c r="B102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27" s="37"/>
      <c r="D1027" s="38"/>
      <c r="E1027" s="38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9"/>
      <c r="AH1027" s="9"/>
    </row>
    <row r="1028" spans="1:34">
      <c r="A1028" s="3"/>
      <c r="B102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28" s="37"/>
      <c r="D1028" s="38"/>
      <c r="E1028" s="38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9"/>
      <c r="AH1028" s="9"/>
    </row>
    <row r="1029" spans="1:34">
      <c r="A1029" s="3"/>
      <c r="B102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29" s="37"/>
      <c r="D1029" s="38"/>
      <c r="E1029" s="38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9"/>
      <c r="AH1029" s="9"/>
    </row>
    <row r="1030" spans="1:34">
      <c r="A1030" s="3"/>
      <c r="B103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30" s="37"/>
      <c r="D1030" s="38"/>
      <c r="E1030" s="38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9"/>
      <c r="AH1030" s="9"/>
    </row>
    <row r="1031" spans="1:34">
      <c r="A1031" s="3"/>
      <c r="B103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31" s="37"/>
      <c r="D1031" s="38"/>
      <c r="E1031" s="38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9"/>
      <c r="AH1031" s="9"/>
    </row>
    <row r="1032" spans="1:34">
      <c r="A1032" s="3"/>
      <c r="B103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32" s="37"/>
      <c r="D1032" s="38"/>
      <c r="E1032" s="38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9"/>
      <c r="AH1032" s="9"/>
    </row>
    <row r="1033" spans="1:34">
      <c r="A1033" s="3"/>
      <c r="B103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33" s="37"/>
      <c r="D1033" s="38"/>
      <c r="E1033" s="38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9"/>
      <c r="AH1033" s="9"/>
    </row>
    <row r="1034" spans="1:34">
      <c r="A1034" s="3"/>
      <c r="B103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34" s="37"/>
      <c r="D1034" s="38"/>
      <c r="E1034" s="38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9"/>
      <c r="AH1034" s="9"/>
    </row>
    <row r="1035" spans="1:34">
      <c r="A1035" s="3"/>
      <c r="B103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35" s="37"/>
      <c r="D1035" s="38"/>
      <c r="E1035" s="38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9"/>
      <c r="AH1035" s="9"/>
    </row>
    <row r="1036" spans="1:34">
      <c r="A1036" s="3"/>
      <c r="B103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36" s="37"/>
      <c r="D1036" s="38"/>
      <c r="E1036" s="38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9"/>
      <c r="AH1036" s="9"/>
    </row>
    <row r="1037" spans="1:34">
      <c r="A1037" s="3"/>
      <c r="B103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37" s="37"/>
      <c r="D1037" s="38"/>
      <c r="E1037" s="38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9"/>
      <c r="AH1037" s="9"/>
    </row>
    <row r="1038" spans="1:34">
      <c r="A1038" s="3"/>
      <c r="B103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38" s="37"/>
      <c r="D1038" s="38"/>
      <c r="E1038" s="38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9"/>
      <c r="AH1038" s="9"/>
    </row>
    <row r="1039" spans="1:34">
      <c r="A1039" s="3"/>
      <c r="B103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39" s="37"/>
      <c r="D1039" s="38"/>
      <c r="E1039" s="38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9"/>
      <c r="AH1039" s="9"/>
    </row>
    <row r="1040" spans="1:34">
      <c r="A1040" s="3"/>
      <c r="B104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40" s="37"/>
      <c r="D1040" s="38"/>
      <c r="E1040" s="38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9"/>
      <c r="AH1040" s="9"/>
    </row>
    <row r="1041" spans="1:34">
      <c r="A1041" s="3"/>
      <c r="B104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41" s="37"/>
      <c r="D1041" s="38"/>
      <c r="E1041" s="38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9"/>
      <c r="AH1041" s="9"/>
    </row>
    <row r="1042" spans="1:34">
      <c r="A1042" s="3"/>
      <c r="B104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42" s="37"/>
      <c r="D1042" s="38"/>
      <c r="E1042" s="38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9"/>
      <c r="AH1042" s="9"/>
    </row>
    <row r="1043" spans="1:34">
      <c r="A1043" s="3"/>
      <c r="B104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43" s="37"/>
      <c r="D1043" s="38"/>
      <c r="E1043" s="38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9"/>
      <c r="AH1043" s="9"/>
    </row>
    <row r="1044" spans="1:34">
      <c r="A1044" s="3"/>
      <c r="B104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44" s="37"/>
      <c r="D1044" s="38"/>
      <c r="E1044" s="38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9"/>
      <c r="AH1044" s="9"/>
    </row>
    <row r="1045" spans="1:34">
      <c r="A1045" s="3"/>
      <c r="B104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45" s="37"/>
      <c r="D1045" s="38"/>
      <c r="E1045" s="38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9"/>
      <c r="AH1045" s="9"/>
    </row>
    <row r="1046" spans="1:34">
      <c r="A1046" s="3"/>
      <c r="B104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46" s="37"/>
      <c r="D1046" s="38"/>
      <c r="E1046" s="38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9"/>
      <c r="AH1046" s="9"/>
    </row>
    <row r="1047" spans="1:34">
      <c r="A1047" s="3"/>
      <c r="B104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47" s="37"/>
      <c r="D1047" s="38"/>
      <c r="E1047" s="38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9"/>
      <c r="AH1047" s="9"/>
    </row>
    <row r="1048" spans="1:34">
      <c r="A1048" s="3"/>
      <c r="B104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48" s="37"/>
      <c r="D1048" s="38"/>
      <c r="E1048" s="38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9"/>
      <c r="AH1048" s="9"/>
    </row>
    <row r="1049" spans="1:34">
      <c r="A1049" s="3"/>
      <c r="B104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49" s="37"/>
      <c r="D1049" s="38"/>
      <c r="E1049" s="38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9"/>
      <c r="AH1049" s="9"/>
    </row>
    <row r="1050" spans="1:34">
      <c r="A1050" s="3"/>
      <c r="B105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50" s="37"/>
      <c r="D1050" s="38"/>
      <c r="E1050" s="38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9"/>
      <c r="AH1050" s="9"/>
    </row>
    <row r="1051" spans="1:34">
      <c r="A1051" s="3"/>
      <c r="B105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51" s="37"/>
      <c r="D1051" s="38"/>
      <c r="E1051" s="38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9"/>
      <c r="AH1051" s="9"/>
    </row>
    <row r="1052" spans="1:34">
      <c r="A1052" s="3"/>
      <c r="B105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52" s="37"/>
      <c r="D1052" s="38"/>
      <c r="E1052" s="38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9"/>
      <c r="AH1052" s="9"/>
    </row>
    <row r="1053" spans="1:34">
      <c r="A1053" s="3"/>
      <c r="B105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53" s="37"/>
      <c r="D1053" s="38"/>
      <c r="E1053" s="38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9"/>
      <c r="AH1053" s="9"/>
    </row>
    <row r="1054" spans="1:34">
      <c r="A1054" s="3"/>
      <c r="B105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54" s="37"/>
      <c r="D1054" s="38"/>
      <c r="E1054" s="38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9"/>
      <c r="AH1054" s="9"/>
    </row>
    <row r="1055" spans="1:34">
      <c r="A1055" s="3"/>
      <c r="B105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55" s="37"/>
      <c r="D1055" s="38"/>
      <c r="E1055" s="38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9"/>
      <c r="AH1055" s="9"/>
    </row>
    <row r="1056" spans="1:34">
      <c r="A1056" s="3"/>
      <c r="B105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56" s="37"/>
      <c r="D1056" s="38"/>
      <c r="E1056" s="38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9"/>
      <c r="AH1056" s="9"/>
    </row>
    <row r="1057" spans="1:34">
      <c r="A1057" s="3"/>
      <c r="B105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57" s="37"/>
      <c r="D1057" s="38"/>
      <c r="E1057" s="38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9"/>
      <c r="AH1057" s="9"/>
    </row>
    <row r="1058" spans="1:34">
      <c r="A1058" s="3"/>
      <c r="B105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58" s="37"/>
      <c r="D1058" s="38"/>
      <c r="E1058" s="38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9"/>
      <c r="AH1058" s="9"/>
    </row>
    <row r="1059" spans="1:34">
      <c r="A1059" s="3"/>
      <c r="B105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59" s="37"/>
      <c r="D1059" s="38"/>
      <c r="E1059" s="38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9"/>
      <c r="AH1059" s="9"/>
    </row>
    <row r="1060" spans="1:34">
      <c r="A1060" s="3"/>
      <c r="B106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60" s="37"/>
      <c r="D1060" s="38"/>
      <c r="E1060" s="38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9"/>
      <c r="AH1060" s="9"/>
    </row>
    <row r="1061" spans="1:34">
      <c r="A1061" s="3"/>
      <c r="B106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61" s="37"/>
      <c r="D1061" s="38"/>
      <c r="E1061" s="38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9"/>
      <c r="AH1061" s="9"/>
    </row>
    <row r="1062" spans="1:34">
      <c r="A1062" s="3"/>
      <c r="B106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62" s="37"/>
      <c r="D1062" s="38"/>
      <c r="E1062" s="38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9"/>
      <c r="AH1062" s="9"/>
    </row>
    <row r="1063" spans="1:34">
      <c r="A1063" s="3"/>
      <c r="B106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63" s="37"/>
      <c r="D1063" s="38"/>
      <c r="E1063" s="38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9"/>
      <c r="AH1063" s="9"/>
    </row>
    <row r="1064" spans="1:34">
      <c r="A1064" s="3"/>
      <c r="B106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64" s="37"/>
      <c r="D1064" s="38"/>
      <c r="E1064" s="38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9"/>
      <c r="AH1064" s="9"/>
    </row>
    <row r="1065" spans="1:34">
      <c r="A1065" s="3"/>
      <c r="B106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65" s="37"/>
      <c r="D1065" s="38"/>
      <c r="E1065" s="38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9"/>
      <c r="AH1065" s="9"/>
    </row>
    <row r="1066" spans="1:34">
      <c r="A1066" s="3"/>
      <c r="B106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66" s="37"/>
      <c r="D1066" s="38"/>
      <c r="E1066" s="38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9"/>
      <c r="AH1066" s="9"/>
    </row>
    <row r="1067" spans="1:34">
      <c r="A1067" s="3"/>
      <c r="B106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67" s="37"/>
      <c r="D1067" s="38"/>
      <c r="E1067" s="38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9"/>
      <c r="AH1067" s="9"/>
    </row>
    <row r="1068" spans="1:34">
      <c r="A1068" s="3"/>
      <c r="B106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68" s="37"/>
      <c r="D1068" s="38"/>
      <c r="E1068" s="38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9"/>
      <c r="AH1068" s="9"/>
    </row>
    <row r="1069" spans="1:34">
      <c r="A1069" s="3"/>
      <c r="B106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69" s="37"/>
      <c r="D1069" s="38"/>
      <c r="E1069" s="38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9"/>
      <c r="AH1069" s="9"/>
    </row>
    <row r="1070" spans="1:34">
      <c r="A1070" s="3"/>
      <c r="B107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70" s="37"/>
      <c r="D1070" s="38"/>
      <c r="E1070" s="38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9"/>
      <c r="AH1070" s="9"/>
    </row>
    <row r="1071" spans="1:34">
      <c r="A1071" s="3"/>
      <c r="B107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71" s="37"/>
      <c r="D1071" s="38"/>
      <c r="E1071" s="38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9"/>
      <c r="AH1071" s="9"/>
    </row>
    <row r="1072" spans="1:34">
      <c r="A1072" s="3"/>
      <c r="B107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72" s="37"/>
      <c r="D1072" s="38"/>
      <c r="E1072" s="38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9"/>
      <c r="AH1072" s="9"/>
    </row>
    <row r="1073" spans="1:34">
      <c r="A1073" s="3"/>
      <c r="B107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73" s="37"/>
      <c r="D1073" s="38"/>
      <c r="E1073" s="38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9"/>
      <c r="AH1073" s="9"/>
    </row>
    <row r="1074" spans="1:34">
      <c r="A1074" s="3"/>
      <c r="B107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74" s="37"/>
      <c r="D1074" s="38"/>
      <c r="E1074" s="38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9"/>
      <c r="AH1074" s="9"/>
    </row>
    <row r="1075" spans="1:34">
      <c r="A1075" s="3"/>
      <c r="B107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75" s="37"/>
      <c r="D1075" s="38"/>
      <c r="E1075" s="38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9"/>
      <c r="AH1075" s="9"/>
    </row>
    <row r="1076" spans="1:34">
      <c r="A1076" s="3"/>
      <c r="B107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76" s="37"/>
      <c r="D1076" s="38"/>
      <c r="E1076" s="38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9"/>
      <c r="AH1076" s="9"/>
    </row>
    <row r="1077" spans="1:34">
      <c r="A1077" s="3"/>
      <c r="B107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77" s="37"/>
      <c r="D1077" s="38"/>
      <c r="E1077" s="38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9"/>
      <c r="AH1077" s="9"/>
    </row>
    <row r="1078" spans="1:34">
      <c r="A1078" s="3"/>
      <c r="B107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78" s="37"/>
      <c r="D1078" s="38"/>
      <c r="E1078" s="38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9"/>
      <c r="AH1078" s="9"/>
    </row>
    <row r="1079" spans="1:34">
      <c r="A1079" s="3"/>
      <c r="B107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79" s="37"/>
      <c r="D1079" s="38"/>
      <c r="E1079" s="38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9"/>
      <c r="AH1079" s="9"/>
    </row>
    <row r="1080" spans="1:34">
      <c r="A1080" s="3"/>
      <c r="B108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80" s="37"/>
      <c r="D1080" s="38"/>
      <c r="E1080" s="38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9"/>
      <c r="AH1080" s="9"/>
    </row>
    <row r="1081" spans="1:34">
      <c r="A1081" s="3"/>
      <c r="B108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81" s="37"/>
      <c r="D1081" s="38"/>
      <c r="E1081" s="38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9"/>
      <c r="AH1081" s="9"/>
    </row>
    <row r="1082" spans="1:34">
      <c r="A1082" s="3"/>
      <c r="B108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82" s="37"/>
      <c r="D1082" s="38"/>
      <c r="E1082" s="38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9"/>
      <c r="AH1082" s="9"/>
    </row>
    <row r="1083" spans="1:34">
      <c r="A1083" s="3"/>
      <c r="B108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83" s="37"/>
      <c r="D1083" s="38"/>
      <c r="E1083" s="38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9"/>
      <c r="AH1083" s="9"/>
    </row>
    <row r="1084" spans="1:34">
      <c r="A1084" s="3"/>
      <c r="B108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84" s="37"/>
      <c r="D1084" s="38"/>
      <c r="E1084" s="38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9"/>
      <c r="AH1084" s="9"/>
    </row>
    <row r="1085" spans="1:34">
      <c r="A1085" s="3"/>
      <c r="B108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85" s="37"/>
      <c r="D1085" s="38"/>
      <c r="E1085" s="38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9"/>
      <c r="AH1085" s="9"/>
    </row>
    <row r="1086" spans="1:34">
      <c r="A1086" s="3"/>
      <c r="B108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86" s="37"/>
      <c r="D1086" s="38"/>
      <c r="E1086" s="38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9"/>
      <c r="AH1086" s="9"/>
    </row>
    <row r="1087" spans="1:34">
      <c r="A1087" s="3"/>
      <c r="B108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87" s="37"/>
      <c r="D1087" s="38"/>
      <c r="E1087" s="38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9"/>
      <c r="AH1087" s="9"/>
    </row>
    <row r="1088" spans="1:34">
      <c r="A1088" s="3"/>
      <c r="B108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88" s="37"/>
      <c r="D1088" s="38"/>
      <c r="E1088" s="38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9"/>
      <c r="AH1088" s="9"/>
    </row>
    <row r="1089" spans="1:34">
      <c r="A1089" s="3"/>
      <c r="B108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89" s="37"/>
      <c r="D1089" s="38"/>
      <c r="E1089" s="38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9"/>
      <c r="AH1089" s="9"/>
    </row>
    <row r="1090" spans="1:34">
      <c r="A1090" s="3"/>
      <c r="B109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90" s="37"/>
      <c r="D1090" s="38"/>
      <c r="E1090" s="38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9"/>
      <c r="AH1090" s="9"/>
    </row>
    <row r="1091" spans="1:34">
      <c r="A1091" s="3"/>
      <c r="B109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91" s="37"/>
      <c r="D1091" s="38"/>
      <c r="E1091" s="38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9"/>
      <c r="AH1091" s="9"/>
    </row>
    <row r="1092" spans="1:34">
      <c r="A1092" s="3"/>
      <c r="B109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92" s="37"/>
      <c r="D1092" s="38"/>
      <c r="E1092" s="38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9"/>
      <c r="AH1092" s="9"/>
    </row>
    <row r="1093" spans="1:34">
      <c r="A1093" s="3"/>
      <c r="B109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93" s="37"/>
      <c r="D1093" s="38"/>
      <c r="E1093" s="38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9"/>
      <c r="AH1093" s="9"/>
    </row>
    <row r="1094" spans="1:34">
      <c r="A1094" s="3"/>
      <c r="B109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94" s="37"/>
      <c r="D1094" s="38"/>
      <c r="E1094" s="38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9"/>
      <c r="AH1094" s="9"/>
    </row>
    <row r="1095" spans="1:34">
      <c r="A1095" s="3"/>
      <c r="B109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95" s="37"/>
      <c r="D1095" s="38"/>
      <c r="E1095" s="38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9"/>
      <c r="AH1095" s="9"/>
    </row>
    <row r="1096" spans="1:34">
      <c r="A1096" s="3"/>
      <c r="B109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96" s="37"/>
      <c r="D1096" s="38"/>
      <c r="E1096" s="38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9"/>
      <c r="AH1096" s="9"/>
    </row>
    <row r="1097" spans="1:34">
      <c r="A1097" s="3"/>
      <c r="B109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97" s="37"/>
      <c r="D1097" s="38"/>
      <c r="E1097" s="38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9"/>
      <c r="AH1097" s="9"/>
    </row>
    <row r="1098" spans="1:34">
      <c r="A1098" s="3"/>
      <c r="B109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98" s="37"/>
      <c r="D1098" s="38"/>
      <c r="E1098" s="38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9"/>
      <c r="AH1098" s="9"/>
    </row>
    <row r="1099" spans="1:34">
      <c r="A1099" s="3"/>
      <c r="B109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099" s="37"/>
      <c r="D1099" s="38"/>
      <c r="E1099" s="38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9"/>
      <c r="AH1099" s="9"/>
    </row>
    <row r="1100" spans="1:34">
      <c r="A1100" s="3"/>
      <c r="B110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00" s="37"/>
      <c r="D1100" s="38"/>
      <c r="E1100" s="38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9"/>
      <c r="AH1100" s="9"/>
    </row>
    <row r="1101" spans="1:34">
      <c r="A1101" s="3"/>
      <c r="B110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01" s="37"/>
      <c r="D1101" s="38"/>
      <c r="E1101" s="38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9"/>
      <c r="AH1101" s="9"/>
    </row>
    <row r="1102" spans="1:34">
      <c r="A1102" s="3"/>
      <c r="B110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02" s="37"/>
      <c r="D1102" s="38"/>
      <c r="E1102" s="38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9"/>
      <c r="AH1102" s="9"/>
    </row>
    <row r="1103" spans="1:34">
      <c r="A1103" s="3"/>
      <c r="B110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03" s="37"/>
      <c r="D1103" s="38"/>
      <c r="E1103" s="38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9"/>
      <c r="AH1103" s="9"/>
    </row>
    <row r="1104" spans="1:34">
      <c r="A1104" s="3"/>
      <c r="B110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04" s="37"/>
      <c r="D1104" s="38"/>
      <c r="E1104" s="38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9"/>
      <c r="AH1104" s="9"/>
    </row>
    <row r="1105" spans="1:34">
      <c r="A1105" s="3"/>
      <c r="B110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05" s="37"/>
      <c r="D1105" s="38"/>
      <c r="E1105" s="38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9"/>
      <c r="AH1105" s="9"/>
    </row>
    <row r="1106" spans="1:34">
      <c r="A1106" s="3"/>
      <c r="B110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06" s="37"/>
      <c r="D1106" s="38"/>
      <c r="E1106" s="38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9"/>
      <c r="AH1106" s="9"/>
    </row>
    <row r="1107" spans="1:34">
      <c r="A1107" s="3"/>
      <c r="B110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07" s="37"/>
      <c r="D1107" s="38"/>
      <c r="E1107" s="38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9"/>
      <c r="AH1107" s="9"/>
    </row>
    <row r="1108" spans="1:34">
      <c r="A1108" s="3"/>
      <c r="B110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08" s="37"/>
      <c r="D1108" s="38"/>
      <c r="E1108" s="38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9"/>
      <c r="AH1108" s="9"/>
    </row>
    <row r="1109" spans="1:34">
      <c r="A1109" s="3"/>
      <c r="B110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09" s="37"/>
      <c r="D1109" s="38"/>
      <c r="E1109" s="38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9"/>
      <c r="AH1109" s="9"/>
    </row>
    <row r="1110" spans="1:34">
      <c r="A1110" s="3"/>
      <c r="B111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10" s="37"/>
      <c r="D1110" s="38"/>
      <c r="E1110" s="38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9"/>
      <c r="AH1110" s="9"/>
    </row>
    <row r="1111" spans="1:34">
      <c r="A1111" s="3"/>
      <c r="B111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11" s="37"/>
      <c r="D1111" s="38"/>
      <c r="E1111" s="38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9"/>
      <c r="AH1111" s="9"/>
    </row>
    <row r="1112" spans="1:34">
      <c r="A1112" s="3"/>
      <c r="B111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12" s="37"/>
      <c r="D1112" s="38"/>
      <c r="E1112" s="38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9"/>
      <c r="AH1112" s="9"/>
    </row>
    <row r="1113" spans="1:34">
      <c r="A1113" s="3"/>
      <c r="B111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13" s="37"/>
      <c r="D1113" s="38"/>
      <c r="E1113" s="38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9"/>
      <c r="AH1113" s="9"/>
    </row>
    <row r="1114" spans="1:34">
      <c r="A1114" s="3"/>
      <c r="B111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14" s="37"/>
      <c r="D1114" s="38"/>
      <c r="E1114" s="38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9"/>
      <c r="AH1114" s="9"/>
    </row>
    <row r="1115" spans="1:34">
      <c r="A1115" s="3"/>
      <c r="B111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15" s="37"/>
      <c r="D1115" s="38"/>
      <c r="E1115" s="38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9"/>
      <c r="AH1115" s="9"/>
    </row>
    <row r="1116" spans="1:34">
      <c r="A1116" s="3"/>
      <c r="B111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16" s="37"/>
      <c r="D1116" s="38"/>
      <c r="E1116" s="38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9"/>
      <c r="AH1116" s="9"/>
    </row>
    <row r="1117" spans="1:34">
      <c r="A1117" s="3"/>
      <c r="B111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17" s="37"/>
      <c r="D1117" s="38"/>
      <c r="E1117" s="38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9"/>
      <c r="AH1117" s="9"/>
    </row>
    <row r="1118" spans="1:34">
      <c r="A1118" s="3"/>
      <c r="B111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18" s="37"/>
      <c r="D1118" s="38"/>
      <c r="E1118" s="38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9"/>
      <c r="AH1118" s="9"/>
    </row>
    <row r="1119" spans="1:34">
      <c r="A1119" s="3"/>
      <c r="B111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19" s="37"/>
      <c r="D1119" s="38"/>
      <c r="E1119" s="38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9"/>
      <c r="AH1119" s="9"/>
    </row>
    <row r="1120" spans="1:34">
      <c r="A1120" s="3"/>
      <c r="B112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20" s="37"/>
      <c r="D1120" s="38"/>
      <c r="E1120" s="38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9"/>
      <c r="AH1120" s="9"/>
    </row>
    <row r="1121" spans="1:34">
      <c r="A1121" s="3"/>
      <c r="B112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21" s="37"/>
      <c r="D1121" s="38"/>
      <c r="E1121" s="38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9"/>
      <c r="AH1121" s="9"/>
    </row>
    <row r="1122" spans="1:34">
      <c r="A1122" s="3"/>
      <c r="B112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22" s="37"/>
      <c r="D1122" s="38"/>
      <c r="E1122" s="38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9"/>
      <c r="AH1122" s="9"/>
    </row>
    <row r="1123" spans="1:34">
      <c r="A1123" s="3"/>
      <c r="B112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23" s="37"/>
      <c r="D1123" s="38"/>
      <c r="E1123" s="38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9"/>
      <c r="AH1123" s="9"/>
    </row>
    <row r="1124" spans="1:34">
      <c r="A1124" s="3"/>
      <c r="B112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24" s="37"/>
      <c r="D1124" s="38"/>
      <c r="E1124" s="38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9"/>
      <c r="AH1124" s="9"/>
    </row>
    <row r="1125" spans="1:34">
      <c r="A1125" s="3"/>
      <c r="B112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25" s="37"/>
      <c r="D1125" s="38"/>
      <c r="E1125" s="38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9"/>
      <c r="AH1125" s="9"/>
    </row>
    <row r="1126" spans="1:34">
      <c r="A1126" s="3"/>
      <c r="B112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26" s="37"/>
      <c r="D1126" s="38"/>
      <c r="E1126" s="38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9"/>
      <c r="AH1126" s="9"/>
    </row>
    <row r="1127" spans="1:34">
      <c r="A1127" s="3"/>
      <c r="B112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27" s="37"/>
      <c r="D1127" s="38"/>
      <c r="E1127" s="38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9"/>
      <c r="AH1127" s="9"/>
    </row>
    <row r="1128" spans="1:34">
      <c r="A1128" s="3"/>
      <c r="B112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28" s="37"/>
      <c r="D1128" s="38"/>
      <c r="E1128" s="38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9"/>
      <c r="AH1128" s="9"/>
    </row>
    <row r="1129" spans="1:34">
      <c r="A1129" s="3"/>
      <c r="B112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29" s="37"/>
      <c r="D1129" s="38"/>
      <c r="E1129" s="38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9"/>
      <c r="AH1129" s="9"/>
    </row>
    <row r="1130" spans="1:34">
      <c r="A1130" s="3"/>
      <c r="B113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30" s="37"/>
      <c r="D1130" s="38"/>
      <c r="E1130" s="38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9"/>
      <c r="AH1130" s="9"/>
    </row>
    <row r="1131" spans="1:34">
      <c r="A1131" s="3"/>
      <c r="B113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31" s="37"/>
      <c r="D1131" s="38"/>
      <c r="E1131" s="38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9"/>
      <c r="AH1131" s="9"/>
    </row>
    <row r="1132" spans="1:34">
      <c r="A1132" s="3"/>
      <c r="B113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32" s="37"/>
      <c r="D1132" s="38"/>
      <c r="E1132" s="38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9"/>
      <c r="AH1132" s="9"/>
    </row>
    <row r="1133" spans="1:34">
      <c r="A1133" s="3"/>
      <c r="B113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33" s="37"/>
      <c r="D1133" s="38"/>
      <c r="E1133" s="38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9"/>
      <c r="AH1133" s="9"/>
    </row>
    <row r="1134" spans="1:34">
      <c r="A1134" s="3"/>
      <c r="B113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34" s="37"/>
      <c r="D1134" s="38"/>
      <c r="E1134" s="38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9"/>
      <c r="AH1134" s="9"/>
    </row>
    <row r="1135" spans="1:34">
      <c r="A1135" s="3"/>
      <c r="B113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35" s="37"/>
      <c r="D1135" s="38"/>
      <c r="E1135" s="38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9"/>
      <c r="AH1135" s="9"/>
    </row>
    <row r="1136" spans="1:34">
      <c r="A1136" s="3"/>
      <c r="B113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36" s="37"/>
      <c r="D1136" s="38"/>
      <c r="E1136" s="38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9"/>
      <c r="AH1136" s="9"/>
    </row>
    <row r="1137" spans="1:34">
      <c r="A1137" s="3"/>
      <c r="B113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37" s="37"/>
      <c r="D1137" s="38"/>
      <c r="E1137" s="38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9"/>
      <c r="AH1137" s="9"/>
    </row>
    <row r="1138" spans="1:34">
      <c r="A1138" s="3"/>
      <c r="B113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38" s="37"/>
      <c r="D1138" s="38"/>
      <c r="E1138" s="38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9"/>
      <c r="AH1138" s="9"/>
    </row>
    <row r="1139" spans="1:34">
      <c r="A1139" s="3"/>
      <c r="B113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39" s="37"/>
      <c r="D1139" s="38"/>
      <c r="E1139" s="38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9"/>
      <c r="AH1139" s="9"/>
    </row>
    <row r="1140" spans="1:34">
      <c r="A1140" s="3"/>
      <c r="B114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40" s="37"/>
      <c r="D1140" s="38"/>
      <c r="E1140" s="38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9"/>
      <c r="AH1140" s="9"/>
    </row>
    <row r="1141" spans="1:34">
      <c r="A1141" s="3"/>
      <c r="B114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41" s="37"/>
      <c r="D1141" s="38"/>
      <c r="E1141" s="38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9"/>
      <c r="AH1141" s="9"/>
    </row>
    <row r="1142" spans="1:34">
      <c r="A1142" s="3"/>
      <c r="B114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42" s="37"/>
      <c r="D1142" s="38"/>
      <c r="E1142" s="38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9"/>
      <c r="AH1142" s="9"/>
    </row>
    <row r="1143" spans="1:34">
      <c r="A1143" s="3"/>
      <c r="B114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43" s="37"/>
      <c r="D1143" s="38"/>
      <c r="E1143" s="38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9"/>
      <c r="AH1143" s="9"/>
    </row>
    <row r="1144" spans="1:34">
      <c r="A1144" s="3"/>
      <c r="B114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44" s="37"/>
      <c r="D1144" s="38"/>
      <c r="E1144" s="38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9"/>
      <c r="AH1144" s="9"/>
    </row>
    <row r="1145" spans="1:34">
      <c r="A1145" s="3"/>
      <c r="B114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45" s="37"/>
      <c r="D1145" s="38"/>
      <c r="E1145" s="38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9"/>
      <c r="AH1145" s="9"/>
    </row>
    <row r="1146" spans="1:34">
      <c r="A1146" s="3"/>
      <c r="B114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46" s="37"/>
      <c r="D1146" s="38"/>
      <c r="E1146" s="38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9"/>
      <c r="AH1146" s="9"/>
    </row>
    <row r="1147" spans="1:34">
      <c r="A1147" s="3"/>
      <c r="B114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47" s="37"/>
      <c r="D1147" s="38"/>
      <c r="E1147" s="38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9"/>
      <c r="AH1147" s="9"/>
    </row>
    <row r="1148" spans="1:34">
      <c r="A1148" s="3"/>
      <c r="B114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48" s="37"/>
      <c r="D1148" s="38"/>
      <c r="E1148" s="38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9"/>
      <c r="AH1148" s="9"/>
    </row>
    <row r="1149" spans="1:34">
      <c r="A1149" s="3"/>
      <c r="B114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49" s="37"/>
      <c r="D1149" s="38"/>
      <c r="E1149" s="38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9"/>
      <c r="AH1149" s="9"/>
    </row>
    <row r="1150" spans="1:34">
      <c r="A1150" s="3"/>
      <c r="B115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50" s="37"/>
      <c r="D1150" s="38"/>
      <c r="E1150" s="38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9"/>
      <c r="AH1150" s="9"/>
    </row>
    <row r="1151" spans="1:34">
      <c r="A1151" s="3"/>
      <c r="B115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51" s="37"/>
      <c r="D1151" s="38"/>
      <c r="E1151" s="38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9"/>
      <c r="AH1151" s="9"/>
    </row>
    <row r="1152" spans="1:34">
      <c r="A1152" s="3"/>
      <c r="B115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52" s="37"/>
      <c r="D1152" s="38"/>
      <c r="E1152" s="38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9"/>
      <c r="AH1152" s="9"/>
    </row>
    <row r="1153" spans="1:34">
      <c r="A1153" s="3"/>
      <c r="B115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53" s="37"/>
      <c r="D1153" s="38"/>
      <c r="E1153" s="38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9"/>
      <c r="AH1153" s="9"/>
    </row>
    <row r="1154" spans="1:34">
      <c r="A1154" s="3"/>
      <c r="B115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54" s="37"/>
      <c r="D1154" s="38"/>
      <c r="E1154" s="38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9"/>
      <c r="AH1154" s="9"/>
    </row>
    <row r="1155" spans="1:34">
      <c r="A1155" s="3"/>
      <c r="B115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55" s="37"/>
      <c r="D1155" s="38"/>
      <c r="E1155" s="38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9"/>
      <c r="AH1155" s="9"/>
    </row>
    <row r="1156" spans="1:34">
      <c r="A1156" s="3"/>
      <c r="B115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56" s="37"/>
      <c r="D1156" s="38"/>
      <c r="E1156" s="38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9"/>
      <c r="AH1156" s="9"/>
    </row>
    <row r="1157" spans="1:34">
      <c r="A1157" s="3"/>
      <c r="B115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57" s="37"/>
      <c r="D1157" s="38"/>
      <c r="E1157" s="38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9"/>
      <c r="AH1157" s="9"/>
    </row>
    <row r="1158" spans="1:34">
      <c r="A1158" s="3"/>
      <c r="B115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58" s="37"/>
      <c r="D1158" s="38"/>
      <c r="E1158" s="38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9"/>
      <c r="AH1158" s="9"/>
    </row>
    <row r="1159" spans="1:34">
      <c r="A1159" s="3"/>
      <c r="B115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59" s="37"/>
      <c r="D1159" s="38"/>
      <c r="E1159" s="38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9"/>
      <c r="AH1159" s="9"/>
    </row>
    <row r="1160" spans="1:34">
      <c r="A1160" s="3"/>
      <c r="B116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60" s="37"/>
      <c r="D1160" s="38"/>
      <c r="E1160" s="38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9"/>
      <c r="AH1160" s="9"/>
    </row>
    <row r="1161" spans="1:34">
      <c r="A1161" s="3"/>
      <c r="B116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61" s="37"/>
      <c r="D1161" s="38"/>
      <c r="E1161" s="38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9"/>
      <c r="AH1161" s="9"/>
    </row>
    <row r="1162" spans="1:34">
      <c r="A1162" s="3"/>
      <c r="B116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62" s="37"/>
      <c r="D1162" s="38"/>
      <c r="E1162" s="38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9"/>
      <c r="AH1162" s="9"/>
    </row>
    <row r="1163" spans="1:34">
      <c r="A1163" s="3"/>
      <c r="B116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63" s="37"/>
      <c r="D1163" s="38"/>
      <c r="E1163" s="38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9"/>
      <c r="AH1163" s="9"/>
    </row>
    <row r="1164" spans="1:34">
      <c r="A1164" s="3"/>
      <c r="B116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64" s="37"/>
      <c r="D1164" s="38"/>
      <c r="E1164" s="38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9"/>
      <c r="AH1164" s="9"/>
    </row>
    <row r="1165" spans="1:34">
      <c r="A1165" s="3"/>
      <c r="B116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65" s="37"/>
      <c r="D1165" s="38"/>
      <c r="E1165" s="38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9"/>
      <c r="AH1165" s="9"/>
    </row>
    <row r="1166" spans="1:34">
      <c r="A1166" s="3"/>
      <c r="B116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66" s="37"/>
      <c r="D1166" s="38"/>
      <c r="E1166" s="38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9"/>
      <c r="AH1166" s="9"/>
    </row>
    <row r="1167" spans="1:34">
      <c r="A1167" s="3"/>
      <c r="B116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67" s="37"/>
      <c r="D1167" s="38"/>
      <c r="E1167" s="38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9"/>
      <c r="AH1167" s="9"/>
    </row>
    <row r="1168" spans="1:34">
      <c r="A1168" s="3"/>
      <c r="B116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68" s="37"/>
      <c r="D1168" s="38"/>
      <c r="E1168" s="38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9"/>
      <c r="AH1168" s="9"/>
    </row>
    <row r="1169" spans="1:34">
      <c r="A1169" s="3"/>
      <c r="B116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69" s="37"/>
      <c r="D1169" s="38"/>
      <c r="E1169" s="38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9"/>
      <c r="AH1169" s="9"/>
    </row>
    <row r="1170" spans="1:34">
      <c r="A1170" s="3"/>
      <c r="B117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70" s="37"/>
      <c r="D1170" s="38"/>
      <c r="E1170" s="38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9"/>
      <c r="AH1170" s="9"/>
    </row>
    <row r="1171" spans="1:34">
      <c r="A1171" s="3"/>
      <c r="B117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71" s="37"/>
      <c r="D1171" s="38"/>
      <c r="E1171" s="38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9"/>
      <c r="AH1171" s="9"/>
    </row>
    <row r="1172" spans="1:34">
      <c r="A1172" s="3"/>
      <c r="B117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72" s="37"/>
      <c r="D1172" s="38"/>
      <c r="E1172" s="38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9"/>
      <c r="AH1172" s="9"/>
    </row>
    <row r="1173" spans="1:34">
      <c r="A1173" s="3"/>
      <c r="B117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73" s="37"/>
      <c r="D1173" s="38"/>
      <c r="E1173" s="38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9"/>
      <c r="AH1173" s="9"/>
    </row>
    <row r="1174" spans="1:34">
      <c r="A1174" s="3"/>
      <c r="B117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74" s="37"/>
      <c r="D1174" s="38"/>
      <c r="E1174" s="38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9"/>
      <c r="AH1174" s="9"/>
    </row>
    <row r="1175" spans="1:34">
      <c r="A1175" s="3"/>
      <c r="B117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75" s="37"/>
      <c r="D1175" s="38"/>
      <c r="E1175" s="38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9"/>
      <c r="AH1175" s="9"/>
    </row>
    <row r="1176" spans="1:34">
      <c r="A1176" s="3"/>
      <c r="B117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76" s="37"/>
      <c r="D1176" s="38"/>
      <c r="E1176" s="38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9"/>
      <c r="AH1176" s="9"/>
    </row>
    <row r="1177" spans="1:34">
      <c r="A1177" s="3"/>
      <c r="B117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77" s="37"/>
      <c r="D1177" s="38"/>
      <c r="E1177" s="38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9"/>
      <c r="AH1177" s="9"/>
    </row>
    <row r="1178" spans="1:34">
      <c r="A1178" s="3"/>
      <c r="B117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78" s="37"/>
      <c r="D1178" s="38"/>
      <c r="E1178" s="38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9"/>
      <c r="AH1178" s="9"/>
    </row>
    <row r="1179" spans="1:34">
      <c r="A1179" s="3"/>
      <c r="B117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79" s="37"/>
      <c r="D1179" s="38"/>
      <c r="E1179" s="38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9"/>
      <c r="AH1179" s="9"/>
    </row>
    <row r="1180" spans="1:34">
      <c r="A1180" s="3"/>
      <c r="B118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80" s="37"/>
      <c r="D1180" s="38"/>
      <c r="E1180" s="38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9"/>
      <c r="AH1180" s="9"/>
    </row>
    <row r="1181" spans="1:34">
      <c r="A1181" s="3"/>
      <c r="B118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81" s="37"/>
      <c r="D1181" s="38"/>
      <c r="E1181" s="38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9"/>
      <c r="AH1181" s="9"/>
    </row>
    <row r="1182" spans="1:34">
      <c r="A1182" s="3"/>
      <c r="B118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82" s="37"/>
      <c r="D1182" s="38"/>
      <c r="E1182" s="38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9"/>
      <c r="AH1182" s="9"/>
    </row>
    <row r="1183" spans="1:34">
      <c r="A1183" s="3"/>
      <c r="B118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83" s="37"/>
      <c r="D1183" s="38"/>
      <c r="E1183" s="38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9"/>
      <c r="AH1183" s="9"/>
    </row>
    <row r="1184" spans="1:34">
      <c r="A1184" s="3"/>
      <c r="B118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84" s="37"/>
      <c r="D1184" s="38"/>
      <c r="E1184" s="38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9"/>
      <c r="AH1184" s="9"/>
    </row>
    <row r="1185" spans="1:34">
      <c r="A1185" s="3"/>
      <c r="B118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85" s="37"/>
      <c r="D1185" s="38"/>
      <c r="E1185" s="38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9"/>
      <c r="AH1185" s="9"/>
    </row>
    <row r="1186" spans="1:34">
      <c r="A1186" s="3"/>
      <c r="B118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86" s="37"/>
      <c r="D1186" s="38"/>
      <c r="E1186" s="38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9"/>
      <c r="AH1186" s="9"/>
    </row>
    <row r="1187" spans="1:34">
      <c r="A1187" s="3"/>
      <c r="B118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87" s="37"/>
      <c r="D1187" s="38"/>
      <c r="E1187" s="38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9"/>
      <c r="AH1187" s="9"/>
    </row>
    <row r="1188" spans="1:34">
      <c r="A1188" s="3"/>
      <c r="B118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88" s="37"/>
      <c r="D1188" s="38"/>
      <c r="E1188" s="38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9"/>
      <c r="AH1188" s="9"/>
    </row>
    <row r="1189" spans="1:34">
      <c r="A1189" s="3"/>
      <c r="B118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89" s="37"/>
      <c r="D1189" s="38"/>
      <c r="E1189" s="38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9"/>
      <c r="AH1189" s="9"/>
    </row>
    <row r="1190" spans="1:34">
      <c r="A1190" s="3"/>
      <c r="B119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90" s="37"/>
      <c r="D1190" s="38"/>
      <c r="E1190" s="38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9"/>
      <c r="AH1190" s="9"/>
    </row>
    <row r="1191" spans="1:34">
      <c r="A1191" s="3"/>
      <c r="B119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91" s="37"/>
      <c r="D1191" s="38"/>
      <c r="E1191" s="38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9"/>
      <c r="AH1191" s="9"/>
    </row>
    <row r="1192" spans="1:34">
      <c r="A1192" s="3"/>
      <c r="B119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92" s="37"/>
      <c r="D1192" s="38"/>
      <c r="E1192" s="38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9"/>
      <c r="AH1192" s="9"/>
    </row>
    <row r="1193" spans="1:34">
      <c r="A1193" s="3"/>
      <c r="B119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93" s="37"/>
      <c r="D1193" s="38"/>
      <c r="E1193" s="38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9"/>
      <c r="AH1193" s="9"/>
    </row>
    <row r="1194" spans="1:34">
      <c r="A1194" s="3"/>
      <c r="B119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94" s="37"/>
      <c r="D1194" s="38"/>
      <c r="E1194" s="38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9"/>
      <c r="AH1194" s="9"/>
    </row>
    <row r="1195" spans="1:34">
      <c r="A1195" s="3"/>
      <c r="B119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95" s="37"/>
      <c r="D1195" s="38"/>
      <c r="E1195" s="38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9"/>
      <c r="AH1195" s="9"/>
    </row>
    <row r="1196" spans="1:34">
      <c r="A1196" s="3"/>
      <c r="B119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96" s="37"/>
      <c r="D1196" s="38"/>
      <c r="E1196" s="38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9"/>
      <c r="AH1196" s="9"/>
    </row>
    <row r="1197" spans="1:34">
      <c r="A1197" s="3"/>
      <c r="B119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97" s="37"/>
      <c r="D1197" s="38"/>
      <c r="E1197" s="38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9"/>
      <c r="AH1197" s="9"/>
    </row>
    <row r="1198" spans="1:34">
      <c r="A1198" s="3"/>
      <c r="B119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98" s="37"/>
      <c r="D1198" s="38"/>
      <c r="E1198" s="38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9"/>
      <c r="AH1198" s="9"/>
    </row>
    <row r="1199" spans="1:34">
      <c r="A1199" s="3"/>
      <c r="B119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199" s="37"/>
      <c r="D1199" s="38"/>
      <c r="E1199" s="38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9"/>
      <c r="AH1199" s="9"/>
    </row>
    <row r="1200" spans="1:34">
      <c r="A1200" s="3"/>
      <c r="B120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00" s="37"/>
      <c r="D1200" s="38"/>
      <c r="E1200" s="38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9"/>
      <c r="AH1200" s="9"/>
    </row>
    <row r="1201" spans="1:34">
      <c r="A1201" s="3"/>
      <c r="B120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01" s="37"/>
      <c r="D1201" s="38"/>
      <c r="E1201" s="38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9"/>
      <c r="AH1201" s="9"/>
    </row>
    <row r="1202" spans="1:34">
      <c r="A1202" s="3"/>
      <c r="B120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02" s="37"/>
      <c r="D1202" s="38"/>
      <c r="E1202" s="38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9"/>
      <c r="AH1202" s="9"/>
    </row>
    <row r="1203" spans="1:34">
      <c r="A1203" s="3"/>
      <c r="B120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03" s="37"/>
      <c r="D1203" s="38"/>
      <c r="E1203" s="38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9"/>
      <c r="AH1203" s="9"/>
    </row>
    <row r="1204" spans="1:34">
      <c r="A1204" s="3"/>
      <c r="B120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04" s="37"/>
      <c r="D1204" s="38"/>
      <c r="E1204" s="38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9"/>
      <c r="AH1204" s="9"/>
    </row>
    <row r="1205" spans="1:34">
      <c r="A1205" s="3"/>
      <c r="B120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05" s="37"/>
      <c r="D1205" s="38"/>
      <c r="E1205" s="38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9"/>
      <c r="AH1205" s="9"/>
    </row>
    <row r="1206" spans="1:34">
      <c r="A1206" s="3"/>
      <c r="B120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06" s="37"/>
      <c r="D1206" s="38"/>
      <c r="E1206" s="38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9"/>
      <c r="AH1206" s="9"/>
    </row>
    <row r="1207" spans="1:34">
      <c r="A1207" s="3"/>
      <c r="B120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07" s="37"/>
      <c r="D1207" s="38"/>
      <c r="E1207" s="38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9"/>
      <c r="AH1207" s="9"/>
    </row>
    <row r="1208" spans="1:34">
      <c r="A1208" s="3"/>
      <c r="B120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08" s="37"/>
      <c r="D1208" s="38"/>
      <c r="E1208" s="38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9"/>
      <c r="AH1208" s="9"/>
    </row>
    <row r="1209" spans="1:34">
      <c r="A1209" s="3"/>
      <c r="B120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09" s="37"/>
      <c r="D1209" s="38"/>
      <c r="E1209" s="38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9"/>
      <c r="AH1209" s="9"/>
    </row>
    <row r="1210" spans="1:34">
      <c r="A1210" s="3"/>
      <c r="B121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10" s="37"/>
      <c r="D1210" s="38"/>
      <c r="E1210" s="38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9"/>
      <c r="AH1210" s="9"/>
    </row>
    <row r="1211" spans="1:34">
      <c r="A1211" s="3"/>
      <c r="B121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11" s="37"/>
      <c r="D1211" s="38"/>
      <c r="E1211" s="38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9"/>
      <c r="AH1211" s="9"/>
    </row>
    <row r="1212" spans="1:34">
      <c r="A1212" s="3"/>
      <c r="B121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12" s="37"/>
      <c r="D1212" s="38"/>
      <c r="E1212" s="38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9"/>
      <c r="AH1212" s="9"/>
    </row>
    <row r="1213" spans="1:34">
      <c r="A1213" s="3"/>
      <c r="B121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13" s="37"/>
      <c r="D1213" s="38"/>
      <c r="E1213" s="38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9"/>
      <c r="AH1213" s="9"/>
    </row>
    <row r="1214" spans="1:34">
      <c r="A1214" s="3"/>
      <c r="B121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14" s="37"/>
      <c r="D1214" s="38"/>
      <c r="E1214" s="38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9"/>
      <c r="AH1214" s="9"/>
    </row>
    <row r="1215" spans="1:34">
      <c r="A1215" s="3"/>
      <c r="B121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15" s="37"/>
      <c r="D1215" s="38"/>
      <c r="E1215" s="38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9"/>
      <c r="AH1215" s="9"/>
    </row>
    <row r="1216" spans="1:34">
      <c r="A1216" s="3"/>
      <c r="B121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16" s="37"/>
      <c r="D1216" s="38"/>
      <c r="E1216" s="38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9"/>
      <c r="AH1216" s="9"/>
    </row>
    <row r="1217" spans="1:34">
      <c r="A1217" s="3"/>
      <c r="B121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17" s="37"/>
      <c r="D1217" s="38"/>
      <c r="E1217" s="38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9"/>
      <c r="AH1217" s="9"/>
    </row>
    <row r="1218" spans="1:34">
      <c r="A1218" s="3"/>
      <c r="B121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18" s="37"/>
      <c r="D1218" s="38"/>
      <c r="E1218" s="38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9"/>
      <c r="AH1218" s="9"/>
    </row>
    <row r="1219" spans="1:34">
      <c r="A1219" s="3"/>
      <c r="B121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19" s="37"/>
      <c r="D1219" s="38"/>
      <c r="E1219" s="38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9"/>
      <c r="AH1219" s="9"/>
    </row>
    <row r="1220" spans="1:34">
      <c r="A1220" s="3"/>
      <c r="B122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20" s="37"/>
      <c r="D1220" s="38"/>
      <c r="E1220" s="38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9"/>
      <c r="AH1220" s="9"/>
    </row>
    <row r="1221" spans="1:34">
      <c r="A1221" s="3"/>
      <c r="B122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21" s="37"/>
      <c r="D1221" s="38"/>
      <c r="E1221" s="38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9"/>
      <c r="AH1221" s="9"/>
    </row>
    <row r="1222" spans="1:34">
      <c r="A1222" s="3"/>
      <c r="B122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22" s="37"/>
      <c r="D1222" s="38"/>
      <c r="E1222" s="38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9"/>
      <c r="AH1222" s="9"/>
    </row>
    <row r="1223" spans="1:34">
      <c r="A1223" s="3"/>
      <c r="B122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23" s="37"/>
      <c r="D1223" s="38"/>
      <c r="E1223" s="38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9"/>
      <c r="AH1223" s="9"/>
    </row>
    <row r="1224" spans="1:34">
      <c r="A1224" s="3"/>
      <c r="B122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24" s="37"/>
      <c r="D1224" s="38"/>
      <c r="E1224" s="38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9"/>
      <c r="AH1224" s="9"/>
    </row>
    <row r="1225" spans="1:34">
      <c r="A1225" s="3"/>
      <c r="B122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25" s="37"/>
      <c r="D1225" s="38"/>
      <c r="E1225" s="38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9"/>
      <c r="AH1225" s="9"/>
    </row>
    <row r="1226" spans="1:34">
      <c r="A1226" s="3"/>
      <c r="B122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26" s="37"/>
      <c r="D1226" s="38"/>
      <c r="E1226" s="38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9"/>
      <c r="AH1226" s="9"/>
    </row>
    <row r="1227" spans="1:34">
      <c r="A1227" s="3"/>
      <c r="B122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27" s="37"/>
      <c r="D1227" s="38"/>
      <c r="E1227" s="38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9"/>
      <c r="AH1227" s="9"/>
    </row>
    <row r="1228" spans="1:34">
      <c r="A1228" s="3"/>
      <c r="B122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28" s="37"/>
      <c r="D1228" s="38"/>
      <c r="E1228" s="38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9"/>
      <c r="AH1228" s="9"/>
    </row>
    <row r="1229" spans="1:34">
      <c r="A1229" s="3"/>
      <c r="B122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29" s="37"/>
      <c r="D1229" s="38"/>
      <c r="E1229" s="38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9"/>
      <c r="AH1229" s="9"/>
    </row>
    <row r="1230" spans="1:34">
      <c r="A1230" s="3"/>
      <c r="B123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30" s="37"/>
      <c r="D1230" s="38"/>
      <c r="E1230" s="38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9"/>
      <c r="AH1230" s="9"/>
    </row>
    <row r="1231" spans="1:34">
      <c r="A1231" s="3"/>
      <c r="B123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31" s="37"/>
      <c r="D1231" s="38"/>
      <c r="E1231" s="38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9"/>
      <c r="AH1231" s="9"/>
    </row>
    <row r="1232" spans="1:34">
      <c r="A1232" s="3"/>
      <c r="B123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32" s="37"/>
      <c r="D1232" s="38"/>
      <c r="E1232" s="38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9"/>
      <c r="AH1232" s="9"/>
    </row>
    <row r="1233" spans="1:34">
      <c r="A1233" s="3"/>
      <c r="B123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33" s="37"/>
      <c r="D1233" s="38"/>
      <c r="E1233" s="38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9"/>
      <c r="AH1233" s="9"/>
    </row>
    <row r="1234" spans="1:34">
      <c r="A1234" s="3"/>
      <c r="B123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34" s="37"/>
      <c r="D1234" s="38"/>
      <c r="E1234" s="38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9"/>
      <c r="AH1234" s="9"/>
    </row>
    <row r="1235" spans="1:34">
      <c r="A1235" s="3"/>
      <c r="B123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35" s="37"/>
      <c r="D1235" s="38"/>
      <c r="E1235" s="38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9"/>
      <c r="AH1235" s="9"/>
    </row>
    <row r="1236" spans="1:34">
      <c r="A1236" s="3"/>
      <c r="B123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36" s="37"/>
      <c r="D1236" s="38"/>
      <c r="E1236" s="38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9"/>
      <c r="AH1236" s="9"/>
    </row>
    <row r="1237" spans="1:34">
      <c r="A1237" s="3"/>
      <c r="B123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37" s="37"/>
      <c r="D1237" s="38"/>
      <c r="E1237" s="38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9"/>
      <c r="AH1237" s="9"/>
    </row>
    <row r="1238" spans="1:34">
      <c r="A1238" s="3"/>
      <c r="B123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38" s="37"/>
      <c r="D1238" s="38"/>
      <c r="E1238" s="38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9"/>
      <c r="AH1238" s="9"/>
    </row>
    <row r="1239" spans="1:34">
      <c r="A1239" s="3"/>
      <c r="B123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39" s="37"/>
      <c r="D1239" s="38"/>
      <c r="E1239" s="38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9"/>
      <c r="AH1239" s="9"/>
    </row>
    <row r="1240" spans="1:34">
      <c r="A1240" s="3"/>
      <c r="B124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40" s="37"/>
      <c r="D1240" s="38"/>
      <c r="E1240" s="38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9"/>
      <c r="AH1240" s="9"/>
    </row>
    <row r="1241" spans="1:34">
      <c r="A1241" s="3"/>
      <c r="B124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41" s="37"/>
      <c r="D1241" s="38"/>
      <c r="E1241" s="38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9"/>
      <c r="AH1241" s="9"/>
    </row>
    <row r="1242" spans="1:34">
      <c r="A1242" s="3"/>
      <c r="B124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42" s="37"/>
      <c r="D1242" s="38"/>
      <c r="E1242" s="38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9"/>
      <c r="AH1242" s="9"/>
    </row>
    <row r="1243" spans="1:34">
      <c r="A1243" s="3"/>
      <c r="B124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43" s="37"/>
      <c r="D1243" s="38"/>
      <c r="E1243" s="38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9"/>
      <c r="AH1243" s="9"/>
    </row>
    <row r="1244" spans="1:34">
      <c r="A1244" s="3"/>
      <c r="B124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44" s="37"/>
      <c r="D1244" s="38"/>
      <c r="E1244" s="38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9"/>
      <c r="AH1244" s="9"/>
    </row>
    <row r="1245" spans="1:34">
      <c r="A1245" s="3"/>
      <c r="B124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45" s="37"/>
      <c r="D1245" s="38"/>
      <c r="E1245" s="38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9"/>
      <c r="AH1245" s="9"/>
    </row>
    <row r="1246" spans="1:34">
      <c r="A1246" s="3"/>
      <c r="B124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46" s="37"/>
      <c r="D1246" s="38"/>
      <c r="E1246" s="38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9"/>
      <c r="AH1246" s="9"/>
    </row>
    <row r="1247" spans="1:34">
      <c r="A1247" s="3"/>
      <c r="B124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47" s="37"/>
      <c r="D1247" s="38"/>
      <c r="E1247" s="38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9"/>
      <c r="AH1247" s="9"/>
    </row>
    <row r="1248" spans="1:34">
      <c r="A1248" s="3"/>
      <c r="B124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48" s="37"/>
      <c r="D1248" s="38"/>
      <c r="E1248" s="38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9"/>
      <c r="AH1248" s="9"/>
    </row>
    <row r="1249" spans="1:34">
      <c r="A1249" s="3"/>
      <c r="B124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49" s="37"/>
      <c r="D1249" s="38"/>
      <c r="E1249" s="38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9"/>
      <c r="AH1249" s="9"/>
    </row>
    <row r="1250" spans="1:34">
      <c r="A1250" s="3"/>
      <c r="B125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50" s="37"/>
      <c r="D1250" s="38"/>
      <c r="E1250" s="38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9"/>
      <c r="AH1250" s="9"/>
    </row>
    <row r="1251" spans="1:34">
      <c r="A1251" s="3"/>
      <c r="B125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51" s="37"/>
      <c r="D1251" s="38"/>
      <c r="E1251" s="38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9"/>
      <c r="AH1251" s="9"/>
    </row>
    <row r="1252" spans="1:34">
      <c r="A1252" s="3"/>
      <c r="B125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52" s="37"/>
      <c r="D1252" s="38"/>
      <c r="E1252" s="38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9"/>
      <c r="AH1252" s="9"/>
    </row>
    <row r="1253" spans="1:34">
      <c r="A1253" s="3"/>
      <c r="B125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53" s="37"/>
      <c r="D1253" s="38"/>
      <c r="E1253" s="38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9"/>
      <c r="AH1253" s="9"/>
    </row>
    <row r="1254" spans="1:34">
      <c r="A1254" s="3"/>
      <c r="B125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54" s="37"/>
      <c r="D1254" s="38"/>
      <c r="E1254" s="38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9"/>
      <c r="AH1254" s="9"/>
    </row>
    <row r="1255" spans="1:34">
      <c r="A1255" s="3"/>
      <c r="B125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55" s="37"/>
      <c r="D1255" s="38"/>
      <c r="E1255" s="38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9"/>
      <c r="AH1255" s="9"/>
    </row>
    <row r="1256" spans="1:34">
      <c r="A1256" s="3"/>
      <c r="B125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56" s="37"/>
      <c r="D1256" s="38"/>
      <c r="E1256" s="38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9"/>
      <c r="AH1256" s="9"/>
    </row>
    <row r="1257" spans="1:34">
      <c r="A1257" s="3"/>
      <c r="B125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57" s="37"/>
      <c r="D1257" s="38"/>
      <c r="E1257" s="38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9"/>
      <c r="AH1257" s="9"/>
    </row>
    <row r="1258" spans="1:34">
      <c r="A1258" s="3"/>
      <c r="B125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58" s="37"/>
      <c r="D1258" s="38"/>
      <c r="E1258" s="38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9"/>
      <c r="AH1258" s="9"/>
    </row>
    <row r="1259" spans="1:34">
      <c r="A1259" s="3"/>
      <c r="B125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59" s="37"/>
      <c r="D1259" s="38"/>
      <c r="E1259" s="38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9"/>
      <c r="AH1259" s="9"/>
    </row>
    <row r="1260" spans="1:34">
      <c r="A1260" s="3"/>
      <c r="B126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60" s="37"/>
      <c r="D1260" s="38"/>
      <c r="E1260" s="38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9"/>
      <c r="AH1260" s="9"/>
    </row>
    <row r="1261" spans="1:34">
      <c r="A1261" s="3"/>
      <c r="B126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61" s="37"/>
      <c r="D1261" s="38"/>
      <c r="E1261" s="38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9"/>
      <c r="AH1261" s="9"/>
    </row>
    <row r="1262" spans="1:34">
      <c r="A1262" s="3"/>
      <c r="B126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62" s="37"/>
      <c r="D1262" s="38"/>
      <c r="E1262" s="38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9"/>
      <c r="AH1262" s="9"/>
    </row>
    <row r="1263" spans="1:34">
      <c r="A1263" s="3"/>
      <c r="B126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63" s="37"/>
      <c r="D1263" s="38"/>
      <c r="E1263" s="38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9"/>
      <c r="AH1263" s="9"/>
    </row>
    <row r="1264" spans="1:34">
      <c r="A1264" s="3"/>
      <c r="B126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64" s="37"/>
      <c r="D1264" s="38"/>
      <c r="E1264" s="38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9"/>
      <c r="AH1264" s="9"/>
    </row>
    <row r="1265" spans="1:34">
      <c r="A1265" s="3"/>
      <c r="B126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65" s="37"/>
      <c r="D1265" s="38"/>
      <c r="E1265" s="38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9"/>
      <c r="AH1265" s="9"/>
    </row>
    <row r="1266" spans="1:34">
      <c r="A1266" s="3"/>
      <c r="B126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66" s="37"/>
      <c r="D1266" s="38"/>
      <c r="E1266" s="38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9"/>
      <c r="AH1266" s="9"/>
    </row>
    <row r="1267" spans="1:34">
      <c r="A1267" s="3"/>
      <c r="B126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67" s="37"/>
      <c r="D1267" s="38"/>
      <c r="E1267" s="38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9"/>
      <c r="AH1267" s="9"/>
    </row>
    <row r="1268" spans="1:34">
      <c r="A1268" s="3"/>
      <c r="B126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68" s="37"/>
      <c r="D1268" s="38"/>
      <c r="E1268" s="38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9"/>
      <c r="AH1268" s="9"/>
    </row>
    <row r="1269" spans="1:34">
      <c r="A1269" s="3"/>
      <c r="B126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69" s="37"/>
      <c r="D1269" s="38"/>
      <c r="E1269" s="38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9"/>
      <c r="AH1269" s="9"/>
    </row>
    <row r="1270" spans="1:34">
      <c r="A1270" s="3"/>
      <c r="B127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70" s="37"/>
      <c r="D1270" s="38"/>
      <c r="E1270" s="38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9"/>
      <c r="AH1270" s="9"/>
    </row>
    <row r="1271" spans="1:34">
      <c r="A1271" s="3"/>
      <c r="B127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71" s="37"/>
      <c r="D1271" s="38"/>
      <c r="E1271" s="38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9"/>
      <c r="AH1271" s="9"/>
    </row>
    <row r="1272" spans="1:34">
      <c r="A1272" s="3"/>
      <c r="B127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72" s="37"/>
      <c r="D1272" s="38"/>
      <c r="E1272" s="38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9"/>
      <c r="AH1272" s="9"/>
    </row>
    <row r="1273" spans="1:34">
      <c r="A1273" s="3"/>
      <c r="B127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73" s="37"/>
      <c r="D1273" s="38"/>
      <c r="E1273" s="38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9"/>
      <c r="AH1273" s="9"/>
    </row>
    <row r="1274" spans="1:34">
      <c r="A1274" s="3"/>
      <c r="B127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74" s="37"/>
      <c r="D1274" s="38"/>
      <c r="E1274" s="38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9"/>
      <c r="AH1274" s="9"/>
    </row>
    <row r="1275" spans="1:34">
      <c r="A1275" s="3"/>
      <c r="B127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75" s="37"/>
      <c r="D1275" s="38"/>
      <c r="E1275" s="38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9"/>
      <c r="AH1275" s="9"/>
    </row>
    <row r="1276" spans="1:34">
      <c r="A1276" s="3"/>
      <c r="B127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76" s="37"/>
      <c r="D1276" s="38"/>
      <c r="E1276" s="38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9"/>
      <c r="AH1276" s="9"/>
    </row>
    <row r="1277" spans="1:34">
      <c r="A1277" s="3"/>
      <c r="B127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77" s="37"/>
      <c r="D1277" s="38"/>
      <c r="E1277" s="38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9"/>
      <c r="AH1277" s="9"/>
    </row>
    <row r="1278" spans="1:34">
      <c r="A1278" s="3"/>
      <c r="B127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78" s="37"/>
      <c r="D1278" s="38"/>
      <c r="E1278" s="38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9"/>
      <c r="AH1278" s="9"/>
    </row>
    <row r="1279" spans="1:34">
      <c r="A1279" s="3"/>
      <c r="B127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79" s="37"/>
      <c r="D1279" s="38"/>
      <c r="E1279" s="38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9"/>
      <c r="AH1279" s="9"/>
    </row>
    <row r="1280" spans="1:34">
      <c r="A1280" s="3"/>
      <c r="B128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80" s="37"/>
      <c r="D1280" s="38"/>
      <c r="E1280" s="38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9"/>
      <c r="AH1280" s="9"/>
    </row>
    <row r="1281" spans="1:34">
      <c r="A1281" s="3"/>
      <c r="B128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81" s="37"/>
      <c r="D1281" s="38"/>
      <c r="E1281" s="38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9"/>
      <c r="AH1281" s="9"/>
    </row>
    <row r="1282" spans="1:34">
      <c r="A1282" s="3"/>
      <c r="B128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82" s="37"/>
      <c r="D1282" s="38"/>
      <c r="E1282" s="38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9"/>
      <c r="AH1282" s="9"/>
    </row>
    <row r="1283" spans="1:34">
      <c r="A1283" s="3"/>
      <c r="B128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83" s="37"/>
      <c r="D1283" s="38"/>
      <c r="E1283" s="38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9"/>
      <c r="AH1283" s="9"/>
    </row>
    <row r="1284" spans="1:34">
      <c r="A1284" s="3"/>
      <c r="B128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84" s="37"/>
      <c r="D1284" s="38"/>
      <c r="E1284" s="38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9"/>
      <c r="AH1284" s="9"/>
    </row>
    <row r="1285" spans="1:34">
      <c r="A1285" s="3"/>
      <c r="B128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85" s="37"/>
      <c r="D1285" s="38"/>
      <c r="E1285" s="38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9"/>
      <c r="AH1285" s="9"/>
    </row>
    <row r="1286" spans="1:34">
      <c r="A1286" s="3"/>
      <c r="B128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86" s="37"/>
      <c r="D1286" s="38"/>
      <c r="E1286" s="38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9"/>
      <c r="AH1286" s="9"/>
    </row>
    <row r="1287" spans="1:34">
      <c r="A1287" s="3"/>
      <c r="B128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87" s="37"/>
      <c r="D1287" s="38"/>
      <c r="E1287" s="38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9"/>
      <c r="AH1287" s="9"/>
    </row>
    <row r="1288" spans="1:34">
      <c r="A1288" s="3"/>
      <c r="B128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88" s="37"/>
      <c r="D1288" s="38"/>
      <c r="E1288" s="38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9"/>
      <c r="AH1288" s="9"/>
    </row>
    <row r="1289" spans="1:34">
      <c r="A1289" s="3"/>
      <c r="B128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89" s="37"/>
      <c r="D1289" s="38"/>
      <c r="E1289" s="38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9"/>
      <c r="AH1289" s="9"/>
    </row>
    <row r="1290" spans="1:34">
      <c r="A1290" s="3"/>
      <c r="B129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90" s="37"/>
      <c r="D1290" s="38"/>
      <c r="E1290" s="38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9"/>
      <c r="AH1290" s="9"/>
    </row>
    <row r="1291" spans="1:34">
      <c r="A1291" s="3"/>
      <c r="B129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91" s="37"/>
      <c r="D1291" s="38"/>
      <c r="E1291" s="38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9"/>
      <c r="AH1291" s="9"/>
    </row>
    <row r="1292" spans="1:34">
      <c r="A1292" s="3"/>
      <c r="B129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92" s="37"/>
      <c r="D1292" s="38"/>
      <c r="E1292" s="38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9"/>
      <c r="AH1292" s="9"/>
    </row>
    <row r="1293" spans="1:34">
      <c r="A1293" s="3"/>
      <c r="B129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93" s="37"/>
      <c r="D1293" s="38"/>
      <c r="E1293" s="38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9"/>
      <c r="AH1293" s="9"/>
    </row>
    <row r="1294" spans="1:34">
      <c r="A1294" s="3"/>
      <c r="B129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94" s="37"/>
      <c r="D1294" s="38"/>
      <c r="E1294" s="38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9"/>
      <c r="AH1294" s="9"/>
    </row>
    <row r="1295" spans="1:34">
      <c r="A1295" s="3"/>
      <c r="B129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95" s="37"/>
      <c r="D1295" s="38"/>
      <c r="E1295" s="38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9"/>
      <c r="AH1295" s="9"/>
    </row>
    <row r="1296" spans="1:34">
      <c r="A1296" s="3"/>
      <c r="B129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96" s="37"/>
      <c r="D1296" s="38"/>
      <c r="E1296" s="38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9"/>
      <c r="AH1296" s="9"/>
    </row>
    <row r="1297" spans="1:34">
      <c r="A1297" s="3"/>
      <c r="B129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97" s="37"/>
      <c r="D1297" s="38"/>
      <c r="E1297" s="38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9"/>
      <c r="AH1297" s="9"/>
    </row>
    <row r="1298" spans="1:34">
      <c r="A1298" s="3"/>
      <c r="B129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98" s="37"/>
      <c r="D1298" s="38"/>
      <c r="E1298" s="38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9"/>
      <c r="AH1298" s="9"/>
    </row>
    <row r="1299" spans="1:34">
      <c r="A1299" s="3"/>
      <c r="B129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299" s="37"/>
      <c r="D1299" s="38"/>
      <c r="E1299" s="38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9"/>
      <c r="AH1299" s="9"/>
    </row>
    <row r="1300" spans="1:34">
      <c r="A1300" s="3"/>
      <c r="B130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00" s="37"/>
      <c r="D1300" s="38"/>
      <c r="E1300" s="38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9"/>
      <c r="AH1300" s="9"/>
    </row>
    <row r="1301" spans="1:34">
      <c r="A1301" s="3"/>
      <c r="B130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01" s="37"/>
      <c r="D1301" s="38"/>
      <c r="E1301" s="38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9"/>
      <c r="AH1301" s="9"/>
    </row>
    <row r="1302" spans="1:34">
      <c r="A1302" s="3"/>
      <c r="B130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02" s="37"/>
      <c r="D1302" s="38"/>
      <c r="E1302" s="38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9"/>
      <c r="AH1302" s="9"/>
    </row>
    <row r="1303" spans="1:34">
      <c r="A1303" s="3"/>
      <c r="B130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03" s="37"/>
      <c r="D1303" s="38"/>
      <c r="E1303" s="38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9"/>
      <c r="AH1303" s="9"/>
    </row>
    <row r="1304" spans="1:34">
      <c r="A1304" s="3"/>
      <c r="B130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04" s="37"/>
      <c r="D1304" s="38"/>
      <c r="E1304" s="38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9"/>
      <c r="AH1304" s="9"/>
    </row>
    <row r="1305" spans="1:34">
      <c r="A1305" s="3"/>
      <c r="B130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05" s="37"/>
      <c r="D1305" s="38"/>
      <c r="E1305" s="38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9"/>
      <c r="AH1305" s="9"/>
    </row>
    <row r="1306" spans="1:34">
      <c r="A1306" s="3"/>
      <c r="B130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06" s="37"/>
      <c r="D1306" s="38"/>
      <c r="E1306" s="38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9"/>
      <c r="AH1306" s="9"/>
    </row>
    <row r="1307" spans="1:34">
      <c r="A1307" s="3"/>
      <c r="B130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07" s="37"/>
      <c r="D1307" s="38"/>
      <c r="E1307" s="38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9"/>
      <c r="AH1307" s="9"/>
    </row>
    <row r="1308" spans="1:34">
      <c r="A1308" s="3"/>
      <c r="B130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08" s="37"/>
      <c r="D1308" s="38"/>
      <c r="E1308" s="38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9"/>
      <c r="AH1308" s="9"/>
    </row>
    <row r="1309" spans="1:34">
      <c r="A1309" s="3"/>
      <c r="B130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09" s="37"/>
      <c r="D1309" s="38"/>
      <c r="E1309" s="38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9"/>
      <c r="AH1309" s="9"/>
    </row>
    <row r="1310" spans="1:34">
      <c r="A1310" s="3"/>
      <c r="B131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10" s="37"/>
      <c r="D1310" s="38"/>
      <c r="E1310" s="38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9"/>
      <c r="AH1310" s="9"/>
    </row>
    <row r="1311" spans="1:34">
      <c r="A1311" s="3"/>
      <c r="B131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11" s="37"/>
      <c r="D1311" s="38"/>
      <c r="E1311" s="38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9"/>
      <c r="AH1311" s="9"/>
    </row>
    <row r="1312" spans="1:34">
      <c r="A1312" s="3"/>
      <c r="B131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12" s="37"/>
      <c r="D1312" s="38"/>
      <c r="E1312" s="38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9"/>
      <c r="AH1312" s="9"/>
    </row>
    <row r="1313" spans="1:34">
      <c r="A1313" s="3"/>
      <c r="B131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13" s="37"/>
      <c r="D1313" s="38"/>
      <c r="E1313" s="38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9"/>
      <c r="AH1313" s="9"/>
    </row>
    <row r="1314" spans="1:34">
      <c r="A1314" s="3"/>
      <c r="B131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14" s="37"/>
      <c r="D1314" s="38"/>
      <c r="E1314" s="38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9"/>
      <c r="AH1314" s="9"/>
    </row>
    <row r="1315" spans="1:34">
      <c r="A1315" s="3"/>
      <c r="B131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15" s="37"/>
      <c r="D1315" s="38"/>
      <c r="E1315" s="38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9"/>
      <c r="AH1315" s="9"/>
    </row>
    <row r="1316" spans="1:34">
      <c r="A1316" s="3"/>
      <c r="B131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16" s="37"/>
      <c r="D1316" s="38"/>
      <c r="E1316" s="38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9"/>
      <c r="AH1316" s="9"/>
    </row>
    <row r="1317" spans="1:34">
      <c r="A1317" s="3"/>
      <c r="B131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17" s="37"/>
      <c r="D1317" s="38"/>
      <c r="E1317" s="38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9"/>
      <c r="AH1317" s="9"/>
    </row>
    <row r="1318" spans="1:34">
      <c r="A1318" s="3"/>
      <c r="B131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18" s="37"/>
      <c r="D1318" s="38"/>
      <c r="E1318" s="38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9"/>
      <c r="AH1318" s="9"/>
    </row>
    <row r="1319" spans="1:34">
      <c r="A1319" s="3"/>
      <c r="B131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19" s="37"/>
      <c r="D1319" s="38"/>
      <c r="E1319" s="38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9"/>
      <c r="AH1319" s="9"/>
    </row>
    <row r="1320" spans="1:34">
      <c r="A1320" s="3"/>
      <c r="B132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20" s="37"/>
      <c r="D1320" s="38"/>
      <c r="E1320" s="38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9"/>
      <c r="AH1320" s="9"/>
    </row>
    <row r="1321" spans="1:34">
      <c r="A1321" s="3"/>
      <c r="B132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21" s="37"/>
      <c r="D1321" s="38"/>
      <c r="E1321" s="38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9"/>
      <c r="AH1321" s="9"/>
    </row>
    <row r="1322" spans="1:34">
      <c r="A1322" s="3"/>
      <c r="B132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22" s="37"/>
      <c r="D1322" s="38"/>
      <c r="E1322" s="38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9"/>
      <c r="AH1322" s="9"/>
    </row>
    <row r="1323" spans="1:34">
      <c r="A1323" s="3"/>
      <c r="B132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23" s="37"/>
      <c r="D1323" s="38"/>
      <c r="E1323" s="38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9"/>
      <c r="AH1323" s="9"/>
    </row>
    <row r="1324" spans="1:34">
      <c r="A1324" s="3"/>
      <c r="B132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24" s="37"/>
      <c r="D1324" s="38"/>
      <c r="E1324" s="38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9"/>
      <c r="AH1324" s="9"/>
    </row>
    <row r="1325" spans="1:34">
      <c r="A1325" s="3"/>
      <c r="B132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25" s="37"/>
      <c r="D1325" s="38"/>
      <c r="E1325" s="38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9"/>
      <c r="AH1325" s="9"/>
    </row>
    <row r="1326" spans="1:34">
      <c r="A1326" s="3"/>
      <c r="B132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26" s="37"/>
      <c r="D1326" s="38"/>
      <c r="E1326" s="38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9"/>
      <c r="AH1326" s="9"/>
    </row>
    <row r="1327" spans="1:34">
      <c r="A1327" s="3"/>
      <c r="B132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27" s="37"/>
      <c r="D1327" s="38"/>
      <c r="E1327" s="38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9"/>
      <c r="AH1327" s="9"/>
    </row>
    <row r="1328" spans="1:34">
      <c r="A1328" s="3"/>
      <c r="B132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28" s="37"/>
      <c r="D1328" s="38"/>
      <c r="E1328" s="38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9"/>
      <c r="AH1328" s="9"/>
    </row>
    <row r="1329" spans="1:34">
      <c r="A1329" s="3"/>
      <c r="B132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29" s="37"/>
      <c r="D1329" s="38"/>
      <c r="E1329" s="38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9"/>
      <c r="AH1329" s="9"/>
    </row>
    <row r="1330" spans="1:34">
      <c r="A1330" s="3"/>
      <c r="B133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30" s="37"/>
      <c r="D1330" s="38"/>
      <c r="E1330" s="38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9"/>
      <c r="AH1330" s="9"/>
    </row>
    <row r="1331" spans="1:34">
      <c r="A1331" s="3"/>
      <c r="B133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31" s="37"/>
      <c r="D1331" s="38"/>
      <c r="E1331" s="38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9"/>
      <c r="AH1331" s="9"/>
    </row>
    <row r="1332" spans="1:34">
      <c r="A1332" s="3"/>
      <c r="B133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32" s="37"/>
      <c r="D1332" s="38"/>
      <c r="E1332" s="38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9"/>
      <c r="AH1332" s="9"/>
    </row>
    <row r="1333" spans="1:34">
      <c r="A1333" s="3"/>
      <c r="B133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33" s="37"/>
      <c r="D1333" s="38"/>
      <c r="E1333" s="38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9"/>
      <c r="AH1333" s="9"/>
    </row>
    <row r="1334" spans="1:34">
      <c r="A1334" s="3"/>
      <c r="B133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34" s="37"/>
      <c r="D1334" s="38"/>
      <c r="E1334" s="38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9"/>
      <c r="AH1334" s="9"/>
    </row>
    <row r="1335" spans="1:34">
      <c r="A1335" s="3"/>
      <c r="B133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35" s="37"/>
      <c r="D1335" s="38"/>
      <c r="E1335" s="38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9"/>
      <c r="AH1335" s="9"/>
    </row>
    <row r="1336" spans="1:34">
      <c r="A1336" s="3"/>
      <c r="B133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36" s="37"/>
      <c r="D1336" s="38"/>
      <c r="E1336" s="38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9"/>
      <c r="AH1336" s="9"/>
    </row>
    <row r="1337" spans="1:34">
      <c r="A1337" s="3"/>
      <c r="B133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37" s="37"/>
      <c r="D1337" s="38"/>
      <c r="E1337" s="38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9"/>
      <c r="AH1337" s="9"/>
    </row>
    <row r="1338" spans="1:34">
      <c r="A1338" s="3"/>
      <c r="B133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38" s="37"/>
      <c r="D1338" s="38"/>
      <c r="E1338" s="38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9"/>
      <c r="AH1338" s="9"/>
    </row>
    <row r="1339" spans="1:34">
      <c r="A1339" s="3"/>
      <c r="B133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39" s="37"/>
      <c r="D1339" s="38"/>
      <c r="E1339" s="38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9"/>
      <c r="AH1339" s="9"/>
    </row>
    <row r="1340" spans="1:34">
      <c r="A1340" s="3"/>
      <c r="B134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40" s="37"/>
      <c r="D1340" s="38"/>
      <c r="E1340" s="38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9"/>
      <c r="AH1340" s="9"/>
    </row>
    <row r="1341" spans="1:34">
      <c r="A1341" s="3"/>
      <c r="B134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41" s="37"/>
      <c r="D1341" s="38"/>
      <c r="E1341" s="38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9"/>
      <c r="AH1341" s="9"/>
    </row>
    <row r="1342" spans="1:34">
      <c r="A1342" s="3"/>
      <c r="B134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42" s="37"/>
      <c r="D1342" s="38"/>
      <c r="E1342" s="38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9"/>
      <c r="AH1342" s="9"/>
    </row>
    <row r="1343" spans="1:34">
      <c r="A1343" s="3"/>
      <c r="B134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43" s="37"/>
      <c r="D1343" s="38"/>
      <c r="E1343" s="38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9"/>
      <c r="AH1343" s="9"/>
    </row>
    <row r="1344" spans="1:34">
      <c r="A1344" s="3"/>
      <c r="B134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44" s="37"/>
      <c r="D1344" s="38"/>
      <c r="E1344" s="38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9"/>
      <c r="AH1344" s="9"/>
    </row>
    <row r="1345" spans="1:34">
      <c r="A1345" s="3"/>
      <c r="B134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45" s="37"/>
      <c r="D1345" s="38"/>
      <c r="E1345" s="38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9"/>
      <c r="AH1345" s="9"/>
    </row>
    <row r="1346" spans="1:34">
      <c r="A1346" s="3"/>
      <c r="B134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46" s="37"/>
      <c r="D1346" s="38"/>
      <c r="E1346" s="38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9"/>
      <c r="AH1346" s="9"/>
    </row>
    <row r="1347" spans="1:34">
      <c r="A1347" s="3"/>
      <c r="B134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47" s="37"/>
      <c r="D1347" s="38"/>
      <c r="E1347" s="38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9"/>
      <c r="AH1347" s="9"/>
    </row>
    <row r="1348" spans="1:34">
      <c r="A1348" s="3"/>
      <c r="B134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48" s="37"/>
      <c r="D1348" s="38"/>
      <c r="E1348" s="38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9"/>
      <c r="AH1348" s="9"/>
    </row>
    <row r="1349" spans="1:34">
      <c r="A1349" s="3"/>
      <c r="B134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49" s="37"/>
      <c r="D1349" s="38"/>
      <c r="E1349" s="38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9"/>
      <c r="AH1349" s="9"/>
    </row>
    <row r="1350" spans="1:34">
      <c r="A1350" s="3"/>
      <c r="B135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50" s="37"/>
      <c r="D1350" s="38"/>
      <c r="E1350" s="38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9"/>
      <c r="AH1350" s="9"/>
    </row>
    <row r="1351" spans="1:34">
      <c r="A1351" s="3"/>
      <c r="B135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51" s="37"/>
      <c r="D1351" s="38"/>
      <c r="E1351" s="38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9"/>
      <c r="AH1351" s="9"/>
    </row>
    <row r="1352" spans="1:34">
      <c r="A1352" s="3"/>
      <c r="B135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52" s="37"/>
      <c r="D1352" s="38"/>
      <c r="E1352" s="38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9"/>
      <c r="AH1352" s="9"/>
    </row>
    <row r="1353" spans="1:34">
      <c r="A1353" s="3"/>
      <c r="B135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53" s="37"/>
      <c r="D1353" s="38"/>
      <c r="E1353" s="38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9"/>
      <c r="AH1353" s="9"/>
    </row>
    <row r="1354" spans="1:34">
      <c r="A1354" s="3"/>
      <c r="B135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54" s="37"/>
      <c r="D1354" s="38"/>
      <c r="E1354" s="38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9"/>
      <c r="AH1354" s="9"/>
    </row>
    <row r="1355" spans="1:34">
      <c r="A1355" s="3"/>
      <c r="B135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55" s="37"/>
      <c r="D1355" s="38"/>
      <c r="E1355" s="38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9"/>
      <c r="AH1355" s="9"/>
    </row>
    <row r="1356" spans="1:34">
      <c r="A1356" s="3"/>
      <c r="B135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56" s="37"/>
      <c r="D1356" s="38"/>
      <c r="E1356" s="38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9"/>
      <c r="AH1356" s="9"/>
    </row>
    <row r="1357" spans="1:34">
      <c r="A1357" s="3"/>
      <c r="B135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57" s="37"/>
      <c r="D1357" s="38"/>
      <c r="E1357" s="38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9"/>
      <c r="AH1357" s="9"/>
    </row>
    <row r="1358" spans="1:34">
      <c r="A1358" s="3"/>
      <c r="B135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58" s="37"/>
      <c r="D1358" s="38"/>
      <c r="E1358" s="38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9"/>
      <c r="AH1358" s="9"/>
    </row>
    <row r="1359" spans="1:34">
      <c r="A1359" s="3"/>
      <c r="B135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59" s="37"/>
      <c r="D1359" s="38"/>
      <c r="E1359" s="38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9"/>
      <c r="AH1359" s="9"/>
    </row>
    <row r="1360" spans="1:34">
      <c r="A1360" s="3"/>
      <c r="B136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60" s="37"/>
      <c r="D1360" s="38"/>
      <c r="E1360" s="38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9"/>
      <c r="AH1360" s="9"/>
    </row>
    <row r="1361" spans="1:34">
      <c r="A1361" s="3"/>
      <c r="B136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61" s="37"/>
      <c r="D1361" s="38"/>
      <c r="E1361" s="38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9"/>
      <c r="AH1361" s="9"/>
    </row>
    <row r="1362" spans="1:34">
      <c r="A1362" s="3"/>
      <c r="B136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62" s="37"/>
      <c r="D1362" s="38"/>
      <c r="E1362" s="38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9"/>
      <c r="AH1362" s="9"/>
    </row>
    <row r="1363" spans="1:34">
      <c r="A1363" s="3"/>
      <c r="B136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63" s="37"/>
      <c r="D1363" s="38"/>
      <c r="E1363" s="38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9"/>
      <c r="AH1363" s="9"/>
    </row>
    <row r="1364" spans="1:34">
      <c r="A1364" s="3"/>
      <c r="B136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64" s="37"/>
      <c r="D1364" s="38"/>
      <c r="E1364" s="38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9"/>
      <c r="AH1364" s="9"/>
    </row>
    <row r="1365" spans="1:34">
      <c r="A1365" s="3"/>
      <c r="B136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65" s="37"/>
      <c r="D1365" s="38"/>
      <c r="E1365" s="38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9"/>
      <c r="AH1365" s="9"/>
    </row>
    <row r="1366" spans="1:34">
      <c r="A1366" s="3"/>
      <c r="B136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66" s="37"/>
      <c r="D1366" s="38"/>
      <c r="E1366" s="38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9"/>
      <c r="AH1366" s="9"/>
    </row>
    <row r="1367" spans="1:34">
      <c r="A1367" s="3"/>
      <c r="B136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67" s="37"/>
      <c r="D1367" s="38"/>
      <c r="E1367" s="38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9"/>
      <c r="AH1367" s="9"/>
    </row>
    <row r="1368" spans="1:34">
      <c r="A1368" s="3"/>
      <c r="B136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68" s="37"/>
      <c r="D1368" s="38"/>
      <c r="E1368" s="38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9"/>
      <c r="AH1368" s="9"/>
    </row>
    <row r="1369" spans="1:34">
      <c r="A1369" s="3"/>
      <c r="B136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69" s="37"/>
      <c r="D1369" s="38"/>
      <c r="E1369" s="38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9"/>
      <c r="AH1369" s="9"/>
    </row>
    <row r="1370" spans="1:34">
      <c r="A1370" s="3"/>
      <c r="B137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70" s="37"/>
      <c r="D1370" s="38"/>
      <c r="E1370" s="38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9"/>
      <c r="AH1370" s="9"/>
    </row>
    <row r="1371" spans="1:34">
      <c r="A1371" s="3"/>
      <c r="B137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71" s="37"/>
      <c r="D1371" s="38"/>
      <c r="E1371" s="38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9"/>
      <c r="AH1371" s="9"/>
    </row>
    <row r="1372" spans="1:34">
      <c r="A1372" s="3"/>
      <c r="B137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72" s="37"/>
      <c r="D1372" s="38"/>
      <c r="E1372" s="38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9"/>
      <c r="AH1372" s="9"/>
    </row>
    <row r="1373" spans="1:34">
      <c r="A1373" s="3"/>
      <c r="B137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73" s="37"/>
      <c r="D1373" s="38"/>
      <c r="E1373" s="38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9"/>
      <c r="AH1373" s="9"/>
    </row>
    <row r="1374" spans="1:34">
      <c r="A1374" s="3"/>
      <c r="B137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74" s="37"/>
      <c r="D1374" s="38"/>
      <c r="E1374" s="38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9"/>
      <c r="AH1374" s="9"/>
    </row>
    <row r="1375" spans="1:34">
      <c r="A1375" s="3"/>
      <c r="B137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75" s="37"/>
      <c r="D1375" s="38"/>
      <c r="E1375" s="38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9"/>
      <c r="AH1375" s="9"/>
    </row>
    <row r="1376" spans="1:34">
      <c r="A1376" s="3"/>
      <c r="B137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76" s="37"/>
      <c r="D1376" s="38"/>
      <c r="E1376" s="38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9"/>
      <c r="AH1376" s="9"/>
    </row>
    <row r="1377" spans="1:34">
      <c r="A1377" s="3"/>
      <c r="B137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77" s="37"/>
      <c r="D1377" s="38"/>
      <c r="E1377" s="38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9"/>
      <c r="AH1377" s="9"/>
    </row>
    <row r="1378" spans="1:34">
      <c r="A1378" s="3"/>
      <c r="B137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78" s="37"/>
      <c r="D1378" s="38"/>
      <c r="E1378" s="38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9"/>
      <c r="AH1378" s="9"/>
    </row>
    <row r="1379" spans="1:34">
      <c r="A1379" s="3"/>
      <c r="B137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79" s="37"/>
      <c r="D1379" s="38"/>
      <c r="E1379" s="38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9"/>
      <c r="AH1379" s="9"/>
    </row>
    <row r="1380" spans="1:34">
      <c r="A1380" s="3"/>
      <c r="B138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80" s="37"/>
      <c r="D1380" s="38"/>
      <c r="E1380" s="38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9"/>
      <c r="AH1380" s="9"/>
    </row>
    <row r="1381" spans="1:34">
      <c r="A1381" s="3"/>
      <c r="B138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81" s="37"/>
      <c r="D1381" s="38"/>
      <c r="E1381" s="38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9"/>
      <c r="AH1381" s="9"/>
    </row>
    <row r="1382" spans="1:34">
      <c r="A1382" s="3"/>
      <c r="B138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82" s="37"/>
      <c r="D1382" s="38"/>
      <c r="E1382" s="38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9"/>
      <c r="AH1382" s="9"/>
    </row>
    <row r="1383" spans="1:34">
      <c r="A1383" s="3"/>
      <c r="B138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83" s="37"/>
      <c r="D1383" s="38"/>
      <c r="E1383" s="38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9"/>
      <c r="AH1383" s="9"/>
    </row>
    <row r="1384" spans="1:34">
      <c r="A1384" s="3"/>
      <c r="B138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84" s="37"/>
      <c r="D1384" s="38"/>
      <c r="E1384" s="38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9"/>
      <c r="AH1384" s="9"/>
    </row>
    <row r="1385" spans="1:34">
      <c r="A1385" s="3"/>
      <c r="B138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85" s="37"/>
      <c r="D1385" s="38"/>
      <c r="E1385" s="38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9"/>
      <c r="AH1385" s="9"/>
    </row>
    <row r="1386" spans="1:34">
      <c r="A1386" s="3"/>
      <c r="B138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86" s="37"/>
      <c r="D1386" s="38"/>
      <c r="E1386" s="38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9"/>
      <c r="AH1386" s="9"/>
    </row>
    <row r="1387" spans="1:34">
      <c r="A1387" s="3"/>
      <c r="B138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87" s="37"/>
      <c r="D1387" s="38"/>
      <c r="E1387" s="38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9"/>
      <c r="AH1387" s="9"/>
    </row>
    <row r="1388" spans="1:34">
      <c r="A1388" s="3"/>
      <c r="B138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88" s="37"/>
      <c r="D1388" s="38"/>
      <c r="E1388" s="38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9"/>
      <c r="AH1388" s="9"/>
    </row>
    <row r="1389" spans="1:34">
      <c r="A1389" s="3"/>
      <c r="B138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89" s="37"/>
      <c r="D1389" s="38"/>
      <c r="E1389" s="38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9"/>
      <c r="AH1389" s="9"/>
    </row>
    <row r="1390" spans="1:34">
      <c r="A1390" s="3"/>
      <c r="B139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90" s="37"/>
      <c r="D1390" s="38"/>
      <c r="E1390" s="38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9"/>
      <c r="AH1390" s="9"/>
    </row>
    <row r="1391" spans="1:34">
      <c r="A1391" s="3"/>
      <c r="B139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91" s="37"/>
      <c r="D1391" s="38"/>
      <c r="E1391" s="38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9"/>
      <c r="AH1391" s="9"/>
    </row>
    <row r="1392" spans="1:34">
      <c r="A1392" s="3"/>
      <c r="B139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92" s="37"/>
      <c r="D1392" s="38"/>
      <c r="E1392" s="38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9"/>
      <c r="AH1392" s="9"/>
    </row>
    <row r="1393" spans="1:34">
      <c r="A1393" s="3"/>
      <c r="B139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93" s="37"/>
      <c r="D1393" s="38"/>
      <c r="E1393" s="38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9"/>
      <c r="AH1393" s="9"/>
    </row>
    <row r="1394" spans="1:34">
      <c r="A1394" s="3"/>
      <c r="B139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94" s="37"/>
      <c r="D1394" s="38"/>
      <c r="E1394" s="38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9"/>
      <c r="AH1394" s="9"/>
    </row>
    <row r="1395" spans="1:34">
      <c r="A1395" s="3"/>
      <c r="B139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95" s="37"/>
      <c r="D1395" s="38"/>
      <c r="E1395" s="38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9"/>
      <c r="AH1395" s="9"/>
    </row>
    <row r="1396" spans="1:34">
      <c r="A1396" s="3"/>
      <c r="B139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96" s="37"/>
      <c r="D1396" s="38"/>
      <c r="E1396" s="38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9"/>
      <c r="AH1396" s="9"/>
    </row>
    <row r="1397" spans="1:34">
      <c r="A1397" s="3"/>
      <c r="B139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97" s="37"/>
      <c r="D1397" s="38"/>
      <c r="E1397" s="38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9"/>
      <c r="AH1397" s="9"/>
    </row>
    <row r="1398" spans="1:34">
      <c r="A1398" s="3"/>
      <c r="B139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98" s="37"/>
      <c r="D1398" s="38"/>
      <c r="E1398" s="38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9"/>
      <c r="AH1398" s="9"/>
    </row>
    <row r="1399" spans="1:34">
      <c r="A1399" s="3"/>
      <c r="B139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399" s="37"/>
      <c r="D1399" s="38"/>
      <c r="E1399" s="38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9"/>
      <c r="AH1399" s="9"/>
    </row>
    <row r="1400" spans="1:34">
      <c r="A1400" s="3"/>
      <c r="B140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00" s="37"/>
      <c r="D1400" s="38"/>
      <c r="E1400" s="38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9"/>
      <c r="AH1400" s="9"/>
    </row>
    <row r="1401" spans="1:34">
      <c r="A1401" s="3"/>
      <c r="B140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01" s="37"/>
      <c r="D1401" s="38"/>
      <c r="E1401" s="38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9"/>
      <c r="AH1401" s="9"/>
    </row>
    <row r="1402" spans="1:34">
      <c r="A1402" s="3"/>
      <c r="B140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02" s="37"/>
      <c r="D1402" s="38"/>
      <c r="E1402" s="38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9"/>
      <c r="AH1402" s="9"/>
    </row>
    <row r="1403" spans="1:34">
      <c r="A1403" s="3"/>
      <c r="B140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03" s="37"/>
      <c r="D1403" s="38"/>
      <c r="E1403" s="38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9"/>
      <c r="AH1403" s="9"/>
    </row>
    <row r="1404" spans="1:34">
      <c r="A1404" s="3"/>
      <c r="B140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04" s="37"/>
      <c r="D1404" s="38"/>
      <c r="E1404" s="38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9"/>
      <c r="AH1404" s="9"/>
    </row>
    <row r="1405" spans="1:34">
      <c r="A1405" s="3"/>
      <c r="B140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05" s="37"/>
      <c r="D1405" s="38"/>
      <c r="E1405" s="38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9"/>
      <c r="AH1405" s="9"/>
    </row>
    <row r="1406" spans="1:34">
      <c r="A1406" s="3"/>
      <c r="B140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06" s="37"/>
      <c r="D1406" s="38"/>
      <c r="E1406" s="38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9"/>
      <c r="AH1406" s="9"/>
    </row>
    <row r="1407" spans="1:34">
      <c r="A1407" s="3"/>
      <c r="B140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07" s="37"/>
      <c r="D1407" s="38"/>
      <c r="E1407" s="38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9"/>
      <c r="AH1407" s="9"/>
    </row>
    <row r="1408" spans="1:34">
      <c r="A1408" s="3"/>
      <c r="B140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08" s="37"/>
      <c r="D1408" s="38"/>
      <c r="E1408" s="38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9"/>
      <c r="AH1408" s="9"/>
    </row>
    <row r="1409" spans="1:34">
      <c r="A1409" s="3"/>
      <c r="B140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09" s="37"/>
      <c r="D1409" s="38"/>
      <c r="E1409" s="38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9"/>
      <c r="AH1409" s="9"/>
    </row>
    <row r="1410" spans="1:34">
      <c r="A1410" s="3"/>
      <c r="B141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10" s="37"/>
      <c r="D1410" s="38"/>
      <c r="E1410" s="38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9"/>
      <c r="AH1410" s="9"/>
    </row>
    <row r="1411" spans="1:34">
      <c r="A1411" s="3"/>
      <c r="B141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11" s="37"/>
      <c r="D1411" s="38"/>
      <c r="E1411" s="38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9"/>
      <c r="AH1411" s="9"/>
    </row>
    <row r="1412" spans="1:34">
      <c r="A1412" s="3"/>
      <c r="B141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12" s="37"/>
      <c r="D1412" s="38"/>
      <c r="E1412" s="38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9"/>
      <c r="AH1412" s="9"/>
    </row>
    <row r="1413" spans="1:34">
      <c r="A1413" s="3"/>
      <c r="B141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13" s="37"/>
      <c r="D1413" s="38"/>
      <c r="E1413" s="38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9"/>
      <c r="AH1413" s="9"/>
    </row>
    <row r="1414" spans="1:34">
      <c r="A1414" s="3"/>
      <c r="B141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14" s="37"/>
      <c r="D1414" s="38"/>
      <c r="E1414" s="38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9"/>
      <c r="AH1414" s="9"/>
    </row>
    <row r="1415" spans="1:34">
      <c r="A1415" s="3"/>
      <c r="B141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15" s="37"/>
      <c r="D1415" s="38"/>
      <c r="E1415" s="38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9"/>
      <c r="AH1415" s="9"/>
    </row>
    <row r="1416" spans="1:34">
      <c r="A1416" s="3"/>
      <c r="B141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16" s="37"/>
      <c r="D1416" s="38"/>
      <c r="E1416" s="38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9"/>
      <c r="AH1416" s="9"/>
    </row>
    <row r="1417" spans="1:34">
      <c r="A1417" s="3"/>
      <c r="B141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17" s="37"/>
      <c r="D1417" s="38"/>
      <c r="E1417" s="38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9"/>
      <c r="AH1417" s="9"/>
    </row>
    <row r="1418" spans="1:34">
      <c r="A1418" s="3"/>
      <c r="B141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18" s="37"/>
      <c r="D1418" s="38"/>
      <c r="E1418" s="38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9"/>
      <c r="AH1418" s="9"/>
    </row>
    <row r="1419" spans="1:34">
      <c r="A1419" s="3"/>
      <c r="B141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19" s="37"/>
      <c r="D1419" s="38"/>
      <c r="E1419" s="38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9"/>
      <c r="AH1419" s="9"/>
    </row>
    <row r="1420" spans="1:34">
      <c r="A1420" s="3"/>
      <c r="B142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20" s="37"/>
      <c r="D1420" s="38"/>
      <c r="E1420" s="38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9"/>
      <c r="AH1420" s="9"/>
    </row>
    <row r="1421" spans="1:34">
      <c r="A1421" s="3"/>
      <c r="B142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21" s="37"/>
      <c r="D1421" s="38"/>
      <c r="E1421" s="38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9"/>
      <c r="AH1421" s="9"/>
    </row>
    <row r="1422" spans="1:34">
      <c r="A1422" s="3"/>
      <c r="B142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22" s="37"/>
      <c r="D1422" s="38"/>
      <c r="E1422" s="38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9"/>
      <c r="AH1422" s="9"/>
    </row>
    <row r="1423" spans="1:34">
      <c r="A1423" s="3"/>
      <c r="B142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23" s="37"/>
      <c r="D1423" s="38"/>
      <c r="E1423" s="38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9"/>
      <c r="AH1423" s="9"/>
    </row>
    <row r="1424" spans="1:34">
      <c r="A1424" s="3"/>
      <c r="B142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24" s="37"/>
      <c r="D1424" s="38"/>
      <c r="E1424" s="38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9"/>
      <c r="AH1424" s="9"/>
    </row>
    <row r="1425" spans="1:34">
      <c r="A1425" s="3"/>
      <c r="B142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25" s="37"/>
      <c r="D1425" s="38"/>
      <c r="E1425" s="38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9"/>
      <c r="AH1425" s="9"/>
    </row>
    <row r="1426" spans="1:34">
      <c r="A1426" s="3"/>
      <c r="B142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26" s="37"/>
      <c r="D1426" s="38"/>
      <c r="E1426" s="38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9"/>
      <c r="AH1426" s="9"/>
    </row>
    <row r="1427" spans="1:34">
      <c r="A1427" s="3"/>
      <c r="B142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27" s="37"/>
      <c r="D1427" s="38"/>
      <c r="E1427" s="38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9"/>
      <c r="AH1427" s="9"/>
    </row>
    <row r="1428" spans="1:34">
      <c r="A1428" s="3"/>
      <c r="B142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28" s="37"/>
      <c r="D1428" s="38"/>
      <c r="E1428" s="38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9"/>
      <c r="AH1428" s="9"/>
    </row>
    <row r="1429" spans="1:34">
      <c r="A1429" s="3"/>
      <c r="B142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29" s="37"/>
      <c r="D1429" s="38"/>
      <c r="E1429" s="38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9"/>
      <c r="AH1429" s="9"/>
    </row>
    <row r="1430" spans="1:34">
      <c r="A1430" s="3"/>
      <c r="B143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30" s="37"/>
      <c r="D1430" s="38"/>
      <c r="E1430" s="38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9"/>
      <c r="AH1430" s="9"/>
    </row>
    <row r="1431" spans="1:34">
      <c r="A1431" s="3"/>
      <c r="B143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31" s="37"/>
      <c r="D1431" s="38"/>
      <c r="E1431" s="38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9"/>
      <c r="AH1431" s="9"/>
    </row>
    <row r="1432" spans="1:34">
      <c r="A1432" s="3"/>
      <c r="B143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32" s="37"/>
      <c r="D1432" s="38"/>
      <c r="E1432" s="38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9"/>
      <c r="AH1432" s="9"/>
    </row>
    <row r="1433" spans="1:34">
      <c r="A1433" s="3"/>
      <c r="B143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33" s="37"/>
      <c r="D1433" s="38"/>
      <c r="E1433" s="38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9"/>
      <c r="AH1433" s="9"/>
    </row>
    <row r="1434" spans="1:34">
      <c r="A1434" s="3"/>
      <c r="B143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34" s="37"/>
      <c r="D1434" s="38"/>
      <c r="E1434" s="38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9"/>
      <c r="AH1434" s="9"/>
    </row>
    <row r="1435" spans="1:34">
      <c r="A1435" s="3"/>
      <c r="B143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35" s="37"/>
      <c r="D1435" s="38"/>
      <c r="E1435" s="38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9"/>
      <c r="AH1435" s="9"/>
    </row>
    <row r="1436" spans="1:34">
      <c r="A1436" s="3"/>
      <c r="B143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36" s="37"/>
      <c r="D1436" s="38"/>
      <c r="E1436" s="38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9"/>
      <c r="AH1436" s="9"/>
    </row>
    <row r="1437" spans="1:34">
      <c r="A1437" s="3"/>
      <c r="B143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37" s="37"/>
      <c r="D1437" s="38"/>
      <c r="E1437" s="38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9"/>
      <c r="AH1437" s="9"/>
    </row>
    <row r="1438" spans="1:34">
      <c r="A1438" s="3"/>
      <c r="B143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38" s="37"/>
      <c r="D1438" s="38"/>
      <c r="E1438" s="38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9"/>
      <c r="AH1438" s="9"/>
    </row>
    <row r="1439" spans="1:34">
      <c r="A1439" s="3"/>
      <c r="B143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39" s="37"/>
      <c r="D1439" s="38"/>
      <c r="E1439" s="38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9"/>
      <c r="AH1439" s="9"/>
    </row>
    <row r="1440" spans="1:34">
      <c r="A1440" s="3"/>
      <c r="B144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40" s="37"/>
      <c r="D1440" s="38"/>
      <c r="E1440" s="38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9"/>
      <c r="AH1440" s="9"/>
    </row>
    <row r="1441" spans="1:34">
      <c r="A1441" s="3"/>
      <c r="B144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41" s="37"/>
      <c r="D1441" s="38"/>
      <c r="E1441" s="38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9"/>
      <c r="AH1441" s="9"/>
    </row>
    <row r="1442" spans="1:34">
      <c r="A1442" s="3"/>
      <c r="B144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42" s="37"/>
      <c r="D1442" s="38"/>
      <c r="E1442" s="38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9"/>
      <c r="AH1442" s="9"/>
    </row>
    <row r="1443" spans="1:34">
      <c r="A1443" s="3"/>
      <c r="B144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43" s="37"/>
      <c r="D1443" s="38"/>
      <c r="E1443" s="38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9"/>
      <c r="AH1443" s="9"/>
    </row>
    <row r="1444" spans="1:34">
      <c r="A1444" s="3"/>
      <c r="B144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44" s="37"/>
      <c r="D1444" s="38"/>
      <c r="E1444" s="38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9"/>
      <c r="AH1444" s="9"/>
    </row>
    <row r="1445" spans="1:34">
      <c r="A1445" s="3"/>
      <c r="B144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45" s="37"/>
      <c r="D1445" s="38"/>
      <c r="E1445" s="38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9"/>
      <c r="AH1445" s="9"/>
    </row>
    <row r="1446" spans="1:34">
      <c r="A1446" s="3"/>
      <c r="B144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46" s="37"/>
      <c r="D1446" s="38"/>
      <c r="E1446" s="38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9"/>
      <c r="AH1446" s="9"/>
    </row>
    <row r="1447" spans="1:34">
      <c r="A1447" s="3"/>
      <c r="B144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47" s="37"/>
      <c r="D1447" s="38"/>
      <c r="E1447" s="38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9"/>
      <c r="AH1447" s="9"/>
    </row>
    <row r="1448" spans="1:34">
      <c r="A1448" s="3"/>
      <c r="B144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48" s="37"/>
      <c r="D1448" s="38"/>
      <c r="E1448" s="38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9"/>
      <c r="AH1448" s="9"/>
    </row>
    <row r="1449" spans="1:34">
      <c r="A1449" s="3"/>
      <c r="B144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49" s="37"/>
      <c r="D1449" s="38"/>
      <c r="E1449" s="38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9"/>
      <c r="AH1449" s="9"/>
    </row>
    <row r="1450" spans="1:34">
      <c r="A1450" s="3"/>
      <c r="B145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50" s="37"/>
      <c r="D1450" s="38"/>
      <c r="E1450" s="38"/>
      <c r="F1450" s="38"/>
      <c r="G1450" s="38"/>
      <c r="H1450" s="38"/>
      <c r="I1450" s="38"/>
      <c r="J1450" s="38"/>
      <c r="K1450" s="38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9"/>
      <c r="AH1450" s="9"/>
    </row>
    <row r="1451" spans="1:34">
      <c r="A1451" s="3"/>
      <c r="B145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51" s="37"/>
      <c r="D1451" s="38"/>
      <c r="E1451" s="38"/>
      <c r="F1451" s="38"/>
      <c r="G1451" s="38"/>
      <c r="H1451" s="38"/>
      <c r="I1451" s="38"/>
      <c r="J1451" s="38"/>
      <c r="K1451" s="38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9"/>
      <c r="AH1451" s="9"/>
    </row>
    <row r="1452" spans="1:34">
      <c r="A1452" s="3"/>
      <c r="B145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52" s="37"/>
      <c r="D1452" s="38"/>
      <c r="E1452" s="38"/>
      <c r="F1452" s="38"/>
      <c r="G1452" s="38"/>
      <c r="H1452" s="38"/>
      <c r="I1452" s="38"/>
      <c r="J1452" s="38"/>
      <c r="K1452" s="38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9"/>
      <c r="AH1452" s="9"/>
    </row>
    <row r="1453" spans="1:34">
      <c r="A1453" s="3"/>
      <c r="B145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53" s="37"/>
      <c r="D1453" s="38"/>
      <c r="E1453" s="38"/>
      <c r="F1453" s="38"/>
      <c r="G1453" s="38"/>
      <c r="H1453" s="38"/>
      <c r="I1453" s="38"/>
      <c r="J1453" s="38"/>
      <c r="K1453" s="38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9"/>
      <c r="AH1453" s="9"/>
    </row>
    <row r="1454" spans="1:34">
      <c r="A1454" s="3"/>
      <c r="B145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54" s="37"/>
      <c r="D1454" s="38"/>
      <c r="E1454" s="38"/>
      <c r="F1454" s="38"/>
      <c r="G1454" s="38"/>
      <c r="H1454" s="38"/>
      <c r="I1454" s="38"/>
      <c r="J1454" s="38"/>
      <c r="K1454" s="38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9"/>
      <c r="AH1454" s="9"/>
    </row>
    <row r="1455" spans="1:34">
      <c r="A1455" s="3"/>
      <c r="B145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55" s="37"/>
      <c r="D1455" s="38"/>
      <c r="E1455" s="38"/>
      <c r="F1455" s="38"/>
      <c r="G1455" s="38"/>
      <c r="H1455" s="38"/>
      <c r="I1455" s="38"/>
      <c r="J1455" s="38"/>
      <c r="K1455" s="38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9"/>
      <c r="AH1455" s="9"/>
    </row>
    <row r="1456" spans="1:34">
      <c r="A1456" s="3"/>
      <c r="B145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56" s="37"/>
      <c r="D1456" s="38"/>
      <c r="E1456" s="38"/>
      <c r="F1456" s="38"/>
      <c r="G1456" s="38"/>
      <c r="H1456" s="38"/>
      <c r="I1456" s="38"/>
      <c r="J1456" s="38"/>
      <c r="K1456" s="38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9"/>
      <c r="AH1456" s="9"/>
    </row>
    <row r="1457" spans="1:34">
      <c r="A1457" s="3"/>
      <c r="B145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57" s="37"/>
      <c r="D1457" s="38"/>
      <c r="E1457" s="38"/>
      <c r="F1457" s="38"/>
      <c r="G1457" s="38"/>
      <c r="H1457" s="38"/>
      <c r="I1457" s="38"/>
      <c r="J1457" s="38"/>
      <c r="K1457" s="38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9"/>
      <c r="AH1457" s="9"/>
    </row>
    <row r="1458" spans="1:34">
      <c r="A1458" s="3"/>
      <c r="B145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58" s="37"/>
      <c r="D1458" s="38"/>
      <c r="E1458" s="38"/>
      <c r="F1458" s="38"/>
      <c r="G1458" s="38"/>
      <c r="H1458" s="38"/>
      <c r="I1458" s="38"/>
      <c r="J1458" s="38"/>
      <c r="K1458" s="38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9"/>
      <c r="AH1458" s="9"/>
    </row>
    <row r="1459" spans="1:34">
      <c r="A1459" s="3"/>
      <c r="B145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59" s="37"/>
      <c r="D1459" s="38"/>
      <c r="E1459" s="38"/>
      <c r="F1459" s="38"/>
      <c r="G1459" s="38"/>
      <c r="H1459" s="38"/>
      <c r="I1459" s="38"/>
      <c r="J1459" s="38"/>
      <c r="K1459" s="38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9"/>
      <c r="AH1459" s="9"/>
    </row>
    <row r="1460" spans="1:34">
      <c r="A1460" s="3"/>
      <c r="B146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60" s="37"/>
      <c r="D1460" s="38"/>
      <c r="E1460" s="38"/>
      <c r="F1460" s="38"/>
      <c r="G1460" s="38"/>
      <c r="H1460" s="38"/>
      <c r="I1460" s="38"/>
      <c r="J1460" s="38"/>
      <c r="K1460" s="38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9"/>
      <c r="AH1460" s="9"/>
    </row>
    <row r="1461" spans="1:34">
      <c r="A1461" s="3"/>
      <c r="B146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61" s="37"/>
      <c r="D1461" s="38"/>
      <c r="E1461" s="38"/>
      <c r="F1461" s="38"/>
      <c r="G1461" s="38"/>
      <c r="H1461" s="38"/>
      <c r="I1461" s="38"/>
      <c r="J1461" s="38"/>
      <c r="K1461" s="38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9"/>
      <c r="AH1461" s="9"/>
    </row>
    <row r="1462" spans="1:34">
      <c r="A1462" s="3"/>
      <c r="B146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62" s="37"/>
      <c r="D1462" s="38"/>
      <c r="E1462" s="38"/>
      <c r="F1462" s="38"/>
      <c r="G1462" s="38"/>
      <c r="H1462" s="38"/>
      <c r="I1462" s="38"/>
      <c r="J1462" s="38"/>
      <c r="K1462" s="38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9"/>
      <c r="AH1462" s="9"/>
    </row>
    <row r="1463" spans="1:34">
      <c r="A1463" s="3"/>
      <c r="B146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63" s="37"/>
      <c r="D1463" s="38"/>
      <c r="E1463" s="38"/>
      <c r="F1463" s="38"/>
      <c r="G1463" s="38"/>
      <c r="H1463" s="38"/>
      <c r="I1463" s="38"/>
      <c r="J1463" s="38"/>
      <c r="K1463" s="38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9"/>
      <c r="AH1463" s="9"/>
    </row>
    <row r="1464" spans="1:34">
      <c r="A1464" s="3"/>
      <c r="B146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64" s="37"/>
      <c r="D1464" s="38"/>
      <c r="E1464" s="38"/>
      <c r="F1464" s="38"/>
      <c r="G1464" s="38"/>
      <c r="H1464" s="38"/>
      <c r="I1464" s="38"/>
      <c r="J1464" s="38"/>
      <c r="K1464" s="38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9"/>
      <c r="AH1464" s="9"/>
    </row>
    <row r="1465" spans="1:34">
      <c r="A1465" s="3"/>
      <c r="B146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65" s="37"/>
      <c r="D1465" s="38"/>
      <c r="E1465" s="38"/>
      <c r="F1465" s="38"/>
      <c r="G1465" s="38"/>
      <c r="H1465" s="38"/>
      <c r="I1465" s="38"/>
      <c r="J1465" s="38"/>
      <c r="K1465" s="38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9"/>
      <c r="AH1465" s="9"/>
    </row>
    <row r="1466" spans="1:34">
      <c r="A1466" s="3"/>
      <c r="B146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66" s="37"/>
      <c r="D1466" s="38"/>
      <c r="E1466" s="38"/>
      <c r="F1466" s="38"/>
      <c r="G1466" s="38"/>
      <c r="H1466" s="38"/>
      <c r="I1466" s="38"/>
      <c r="J1466" s="38"/>
      <c r="K1466" s="38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9"/>
      <c r="AH1466" s="9"/>
    </row>
    <row r="1467" spans="1:34">
      <c r="A1467" s="3"/>
      <c r="B146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67" s="37"/>
      <c r="D1467" s="38"/>
      <c r="E1467" s="38"/>
      <c r="F1467" s="38"/>
      <c r="G1467" s="38"/>
      <c r="H1467" s="38"/>
      <c r="I1467" s="38"/>
      <c r="J1467" s="38"/>
      <c r="K1467" s="38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9"/>
      <c r="AH1467" s="9"/>
    </row>
    <row r="1468" spans="1:34">
      <c r="A1468" s="3"/>
      <c r="B146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68" s="37"/>
      <c r="D1468" s="38"/>
      <c r="E1468" s="38"/>
      <c r="F1468" s="38"/>
      <c r="G1468" s="38"/>
      <c r="H1468" s="38"/>
      <c r="I1468" s="38"/>
      <c r="J1468" s="38"/>
      <c r="K1468" s="38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9"/>
      <c r="AH1468" s="9"/>
    </row>
    <row r="1469" spans="1:34">
      <c r="A1469" s="3"/>
      <c r="B146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69" s="37"/>
      <c r="D1469" s="38"/>
      <c r="E1469" s="38"/>
      <c r="F1469" s="38"/>
      <c r="G1469" s="38"/>
      <c r="H1469" s="38"/>
      <c r="I1469" s="38"/>
      <c r="J1469" s="38"/>
      <c r="K1469" s="38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9"/>
      <c r="AH1469" s="9"/>
    </row>
    <row r="1470" spans="1:34">
      <c r="A1470" s="3"/>
      <c r="B147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70" s="37"/>
      <c r="D1470" s="38"/>
      <c r="E1470" s="38"/>
      <c r="F1470" s="38"/>
      <c r="G1470" s="38"/>
      <c r="H1470" s="38"/>
      <c r="I1470" s="38"/>
      <c r="J1470" s="38"/>
      <c r="K1470" s="38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9"/>
      <c r="AH1470" s="9"/>
    </row>
    <row r="1471" spans="1:34">
      <c r="A1471" s="3"/>
      <c r="B147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71" s="37"/>
      <c r="D1471" s="38"/>
      <c r="E1471" s="38"/>
      <c r="F1471" s="38"/>
      <c r="G1471" s="38"/>
      <c r="H1471" s="38"/>
      <c r="I1471" s="38"/>
      <c r="J1471" s="38"/>
      <c r="K1471" s="38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9"/>
      <c r="AH1471" s="9"/>
    </row>
    <row r="1472" spans="1:34">
      <c r="A1472" s="3"/>
      <c r="B147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72" s="37"/>
      <c r="D1472" s="38"/>
      <c r="E1472" s="38"/>
      <c r="F1472" s="38"/>
      <c r="G1472" s="38"/>
      <c r="H1472" s="38"/>
      <c r="I1472" s="38"/>
      <c r="J1472" s="38"/>
      <c r="K1472" s="38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9"/>
      <c r="AH1472" s="9"/>
    </row>
    <row r="1473" spans="1:34">
      <c r="A1473" s="3"/>
      <c r="B147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73" s="37"/>
      <c r="D1473" s="38"/>
      <c r="E1473" s="38"/>
      <c r="F1473" s="38"/>
      <c r="G1473" s="38"/>
      <c r="H1473" s="38"/>
      <c r="I1473" s="38"/>
      <c r="J1473" s="38"/>
      <c r="K1473" s="38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9"/>
      <c r="AH1473" s="9"/>
    </row>
    <row r="1474" spans="1:34">
      <c r="A1474" s="3"/>
      <c r="B147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74" s="37"/>
      <c r="D1474" s="38"/>
      <c r="E1474" s="38"/>
      <c r="F1474" s="38"/>
      <c r="G1474" s="38"/>
      <c r="H1474" s="38"/>
      <c r="I1474" s="38"/>
      <c r="J1474" s="38"/>
      <c r="K1474" s="38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9"/>
      <c r="AH1474" s="9"/>
    </row>
    <row r="1475" spans="1:34">
      <c r="A1475" s="3"/>
      <c r="B147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75" s="37"/>
      <c r="D1475" s="38"/>
      <c r="E1475" s="38"/>
      <c r="F1475" s="38"/>
      <c r="G1475" s="38"/>
      <c r="H1475" s="38"/>
      <c r="I1475" s="38"/>
      <c r="J1475" s="38"/>
      <c r="K1475" s="38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9"/>
      <c r="AH1475" s="9"/>
    </row>
    <row r="1476" spans="1:34">
      <c r="A1476" s="3"/>
      <c r="B147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76" s="37"/>
      <c r="D1476" s="38"/>
      <c r="E1476" s="38"/>
      <c r="F1476" s="38"/>
      <c r="G1476" s="38"/>
      <c r="H1476" s="38"/>
      <c r="I1476" s="38"/>
      <c r="J1476" s="38"/>
      <c r="K1476" s="38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9"/>
      <c r="AH1476" s="9"/>
    </row>
    <row r="1477" spans="1:34">
      <c r="A1477" s="3"/>
      <c r="B147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77" s="37"/>
      <c r="D1477" s="38"/>
      <c r="E1477" s="38"/>
      <c r="F1477" s="38"/>
      <c r="G1477" s="38"/>
      <c r="H1477" s="38"/>
      <c r="I1477" s="38"/>
      <c r="J1477" s="38"/>
      <c r="K1477" s="38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9"/>
      <c r="AH1477" s="9"/>
    </row>
    <row r="1478" spans="1:34">
      <c r="A1478" s="3"/>
      <c r="B147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78" s="37"/>
      <c r="D1478" s="38"/>
      <c r="E1478" s="38"/>
      <c r="F1478" s="38"/>
      <c r="G1478" s="38"/>
      <c r="H1478" s="38"/>
      <c r="I1478" s="38"/>
      <c r="J1478" s="38"/>
      <c r="K1478" s="38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9"/>
      <c r="AH1478" s="9"/>
    </row>
    <row r="1479" spans="1:34">
      <c r="A1479" s="3"/>
      <c r="B147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79" s="37"/>
      <c r="D1479" s="38"/>
      <c r="E1479" s="38"/>
      <c r="F1479" s="38"/>
      <c r="G1479" s="38"/>
      <c r="H1479" s="38"/>
      <c r="I1479" s="38"/>
      <c r="J1479" s="38"/>
      <c r="K1479" s="38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9"/>
      <c r="AH1479" s="9"/>
    </row>
    <row r="1480" spans="1:34">
      <c r="A1480" s="3"/>
      <c r="B148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80" s="37"/>
      <c r="D1480" s="38"/>
      <c r="E1480" s="38"/>
      <c r="F1480" s="38"/>
      <c r="G1480" s="38"/>
      <c r="H1480" s="38"/>
      <c r="I1480" s="38"/>
      <c r="J1480" s="38"/>
      <c r="K1480" s="38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9"/>
      <c r="AH1480" s="9"/>
    </row>
    <row r="1481" spans="1:34">
      <c r="A1481" s="3"/>
      <c r="B148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81" s="37"/>
      <c r="D1481" s="38"/>
      <c r="E1481" s="38"/>
      <c r="F1481" s="38"/>
      <c r="G1481" s="38"/>
      <c r="H1481" s="38"/>
      <c r="I1481" s="38"/>
      <c r="J1481" s="38"/>
      <c r="K1481" s="38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9"/>
      <c r="AH1481" s="9"/>
    </row>
    <row r="1482" spans="1:34">
      <c r="A1482" s="3"/>
      <c r="B148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82" s="37"/>
      <c r="D1482" s="38"/>
      <c r="E1482" s="38"/>
      <c r="F1482" s="38"/>
      <c r="G1482" s="38"/>
      <c r="H1482" s="38"/>
      <c r="I1482" s="38"/>
      <c r="J1482" s="38"/>
      <c r="K1482" s="38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9"/>
      <c r="AH1482" s="9"/>
    </row>
    <row r="1483" spans="1:34">
      <c r="A1483" s="3"/>
      <c r="B148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83" s="37"/>
      <c r="D1483" s="38"/>
      <c r="E1483" s="38"/>
      <c r="F1483" s="38"/>
      <c r="G1483" s="38"/>
      <c r="H1483" s="38"/>
      <c r="I1483" s="38"/>
      <c r="J1483" s="38"/>
      <c r="K1483" s="38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9"/>
      <c r="AH1483" s="9"/>
    </row>
    <row r="1484" spans="1:34">
      <c r="A1484" s="3"/>
      <c r="B148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84" s="37"/>
      <c r="D1484" s="38"/>
      <c r="E1484" s="38"/>
      <c r="F1484" s="38"/>
      <c r="G1484" s="38"/>
      <c r="H1484" s="38"/>
      <c r="I1484" s="38"/>
      <c r="J1484" s="38"/>
      <c r="K1484" s="38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9"/>
      <c r="AH1484" s="9"/>
    </row>
    <row r="1485" spans="1:34">
      <c r="A1485" s="3"/>
      <c r="B148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85" s="37"/>
      <c r="D1485" s="38"/>
      <c r="E1485" s="38"/>
      <c r="F1485" s="38"/>
      <c r="G1485" s="38"/>
      <c r="H1485" s="38"/>
      <c r="I1485" s="38"/>
      <c r="J1485" s="38"/>
      <c r="K1485" s="38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9"/>
      <c r="AH1485" s="9"/>
    </row>
    <row r="1486" spans="1:34">
      <c r="A1486" s="3"/>
      <c r="B148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86" s="37"/>
      <c r="D1486" s="38"/>
      <c r="E1486" s="38"/>
      <c r="F1486" s="38"/>
      <c r="G1486" s="38"/>
      <c r="H1486" s="38"/>
      <c r="I1486" s="38"/>
      <c r="J1486" s="38"/>
      <c r="K1486" s="38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9"/>
      <c r="AH1486" s="9"/>
    </row>
    <row r="1487" spans="1:34">
      <c r="A1487" s="3"/>
      <c r="B148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87" s="37"/>
      <c r="D1487" s="38"/>
      <c r="E1487" s="38"/>
      <c r="F1487" s="38"/>
      <c r="G1487" s="38"/>
      <c r="H1487" s="38"/>
      <c r="I1487" s="38"/>
      <c r="J1487" s="38"/>
      <c r="K1487" s="38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9"/>
      <c r="AH1487" s="9"/>
    </row>
    <row r="1488" spans="1:34">
      <c r="A1488" s="3"/>
      <c r="B148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88" s="37"/>
      <c r="D1488" s="38"/>
      <c r="E1488" s="38"/>
      <c r="F1488" s="38"/>
      <c r="G1488" s="38"/>
      <c r="H1488" s="38"/>
      <c r="I1488" s="38"/>
      <c r="J1488" s="38"/>
      <c r="K1488" s="38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9"/>
      <c r="AH1488" s="9"/>
    </row>
    <row r="1489" spans="1:34">
      <c r="A1489" s="3"/>
      <c r="B148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89" s="37"/>
      <c r="D1489" s="38"/>
      <c r="E1489" s="38"/>
      <c r="F1489" s="38"/>
      <c r="G1489" s="38"/>
      <c r="H1489" s="38"/>
      <c r="I1489" s="38"/>
      <c r="J1489" s="38"/>
      <c r="K1489" s="38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9"/>
      <c r="AH1489" s="9"/>
    </row>
    <row r="1490" spans="1:34">
      <c r="A1490" s="3"/>
      <c r="B149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90" s="37"/>
      <c r="D1490" s="38"/>
      <c r="E1490" s="38"/>
      <c r="F1490" s="38"/>
      <c r="G1490" s="38"/>
      <c r="H1490" s="38"/>
      <c r="I1490" s="38"/>
      <c r="J1490" s="38"/>
      <c r="K1490" s="38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9"/>
      <c r="AH1490" s="9"/>
    </row>
    <row r="1491" spans="1:34">
      <c r="A1491" s="3"/>
      <c r="B149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91" s="37"/>
      <c r="D1491" s="38"/>
      <c r="E1491" s="38"/>
      <c r="F1491" s="38"/>
      <c r="G1491" s="38"/>
      <c r="H1491" s="38"/>
      <c r="I1491" s="38"/>
      <c r="J1491" s="38"/>
      <c r="K1491" s="38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9"/>
      <c r="AH1491" s="9"/>
    </row>
    <row r="1492" spans="1:34">
      <c r="A1492" s="3"/>
      <c r="B149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92" s="37"/>
      <c r="D1492" s="38"/>
      <c r="E1492" s="38"/>
      <c r="F1492" s="38"/>
      <c r="G1492" s="38"/>
      <c r="H1492" s="38"/>
      <c r="I1492" s="38"/>
      <c r="J1492" s="38"/>
      <c r="K1492" s="38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9"/>
      <c r="AH1492" s="9"/>
    </row>
    <row r="1493" spans="1:34">
      <c r="A1493" s="3"/>
      <c r="B149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93" s="37"/>
      <c r="D1493" s="38"/>
      <c r="E1493" s="38"/>
      <c r="F1493" s="38"/>
      <c r="G1493" s="38"/>
      <c r="H1493" s="38"/>
      <c r="I1493" s="38"/>
      <c r="J1493" s="38"/>
      <c r="K1493" s="38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9"/>
      <c r="AH1493" s="9"/>
    </row>
    <row r="1494" spans="1:34">
      <c r="A1494" s="3"/>
      <c r="B149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94" s="37"/>
      <c r="D1494" s="38"/>
      <c r="E1494" s="38"/>
      <c r="F1494" s="38"/>
      <c r="G1494" s="38"/>
      <c r="H1494" s="38"/>
      <c r="I1494" s="38"/>
      <c r="J1494" s="38"/>
      <c r="K1494" s="38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9"/>
      <c r="AH1494" s="9"/>
    </row>
    <row r="1495" spans="1:34">
      <c r="A1495" s="3"/>
      <c r="B149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95" s="37"/>
      <c r="D1495" s="38"/>
      <c r="E1495" s="38"/>
      <c r="F1495" s="38"/>
      <c r="G1495" s="38"/>
      <c r="H1495" s="38"/>
      <c r="I1495" s="38"/>
      <c r="J1495" s="38"/>
      <c r="K1495" s="38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9"/>
      <c r="AH1495" s="9"/>
    </row>
    <row r="1496" spans="1:34">
      <c r="A1496" s="3"/>
      <c r="B149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96" s="37"/>
      <c r="D1496" s="38"/>
      <c r="E1496" s="38"/>
      <c r="F1496" s="38"/>
      <c r="G1496" s="38"/>
      <c r="H1496" s="38"/>
      <c r="I1496" s="38"/>
      <c r="J1496" s="38"/>
      <c r="K1496" s="38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9"/>
      <c r="AH1496" s="9"/>
    </row>
    <row r="1497" spans="1:34">
      <c r="A1497" s="3"/>
      <c r="B149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97" s="37"/>
      <c r="D1497" s="38"/>
      <c r="E1497" s="38"/>
      <c r="F1497" s="38"/>
      <c r="G1497" s="38"/>
      <c r="H1497" s="38"/>
      <c r="I1497" s="38"/>
      <c r="J1497" s="38"/>
      <c r="K1497" s="38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9"/>
      <c r="AH1497" s="9"/>
    </row>
    <row r="1498" spans="1:34">
      <c r="A1498" s="3"/>
      <c r="B149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98" s="37"/>
      <c r="D1498" s="38"/>
      <c r="E1498" s="38"/>
      <c r="F1498" s="38"/>
      <c r="G1498" s="38"/>
      <c r="H1498" s="38"/>
      <c r="I1498" s="38"/>
      <c r="J1498" s="38"/>
      <c r="K1498" s="38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9"/>
      <c r="AH1498" s="9"/>
    </row>
    <row r="1499" spans="1:34">
      <c r="A1499" s="3"/>
      <c r="B149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499" s="37"/>
      <c r="D1499" s="38"/>
      <c r="E1499" s="38"/>
      <c r="F1499" s="38"/>
      <c r="G1499" s="38"/>
      <c r="H1499" s="38"/>
      <c r="I1499" s="38"/>
      <c r="J1499" s="38"/>
      <c r="K1499" s="38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9"/>
      <c r="AH1499" s="9"/>
    </row>
    <row r="1500" spans="1:34">
      <c r="A1500" s="3"/>
      <c r="B150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00" s="37"/>
      <c r="D1500" s="38"/>
      <c r="E1500" s="38"/>
      <c r="F1500" s="38"/>
      <c r="G1500" s="38"/>
      <c r="H1500" s="38"/>
      <c r="I1500" s="38"/>
      <c r="J1500" s="38"/>
      <c r="K1500" s="38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9"/>
      <c r="AH1500" s="9"/>
    </row>
    <row r="1501" spans="1:34">
      <c r="A1501" s="3"/>
      <c r="B150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01" s="37"/>
      <c r="D1501" s="38"/>
      <c r="E1501" s="38"/>
      <c r="F1501" s="38"/>
      <c r="G1501" s="38"/>
      <c r="H1501" s="38"/>
      <c r="I1501" s="38"/>
      <c r="J1501" s="38"/>
      <c r="K1501" s="38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F1501" s="38"/>
      <c r="AG1501" s="39"/>
      <c r="AH1501" s="9"/>
    </row>
    <row r="1502" spans="1:34">
      <c r="A1502" s="3"/>
      <c r="B150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02" s="37"/>
      <c r="D1502" s="38"/>
      <c r="E1502" s="38"/>
      <c r="F1502" s="38"/>
      <c r="G1502" s="38"/>
      <c r="H1502" s="38"/>
      <c r="I1502" s="38"/>
      <c r="J1502" s="38"/>
      <c r="K1502" s="38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F1502" s="38"/>
      <c r="AG1502" s="39"/>
      <c r="AH1502" s="9"/>
    </row>
    <row r="1503" spans="1:34">
      <c r="A1503" s="3"/>
      <c r="B150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03" s="37"/>
      <c r="D1503" s="38"/>
      <c r="E1503" s="38"/>
      <c r="F1503" s="38"/>
      <c r="G1503" s="38"/>
      <c r="H1503" s="38"/>
      <c r="I1503" s="38"/>
      <c r="J1503" s="38"/>
      <c r="K1503" s="38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F1503" s="38"/>
      <c r="AG1503" s="39"/>
      <c r="AH1503" s="9"/>
    </row>
    <row r="1504" spans="1:34">
      <c r="A1504" s="3"/>
      <c r="B150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04" s="37"/>
      <c r="D1504" s="38"/>
      <c r="E1504" s="38"/>
      <c r="F1504" s="38"/>
      <c r="G1504" s="38"/>
      <c r="H1504" s="38"/>
      <c r="I1504" s="38"/>
      <c r="J1504" s="38"/>
      <c r="K1504" s="38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F1504" s="38"/>
      <c r="AG1504" s="39"/>
      <c r="AH1504" s="9"/>
    </row>
    <row r="1505" spans="1:34">
      <c r="A1505" s="3"/>
      <c r="B150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05" s="37"/>
      <c r="D1505" s="38"/>
      <c r="E1505" s="38"/>
      <c r="F1505" s="38"/>
      <c r="G1505" s="38"/>
      <c r="H1505" s="38"/>
      <c r="I1505" s="38"/>
      <c r="J1505" s="38"/>
      <c r="K1505" s="38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F1505" s="38"/>
      <c r="AG1505" s="39"/>
      <c r="AH1505" s="9"/>
    </row>
    <row r="1506" spans="1:34">
      <c r="A1506" s="3"/>
      <c r="B150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06" s="37"/>
      <c r="D1506" s="38"/>
      <c r="E1506" s="38"/>
      <c r="F1506" s="38"/>
      <c r="G1506" s="38"/>
      <c r="H1506" s="38"/>
      <c r="I1506" s="38"/>
      <c r="J1506" s="38"/>
      <c r="K1506" s="38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F1506" s="38"/>
      <c r="AG1506" s="39"/>
      <c r="AH1506" s="9"/>
    </row>
    <row r="1507" spans="1:34">
      <c r="A1507" s="3"/>
      <c r="B150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07" s="37"/>
      <c r="D1507" s="38"/>
      <c r="E1507" s="38"/>
      <c r="F1507" s="38"/>
      <c r="G1507" s="38"/>
      <c r="H1507" s="38"/>
      <c r="I1507" s="38"/>
      <c r="J1507" s="38"/>
      <c r="K1507" s="38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F1507" s="38"/>
      <c r="AG1507" s="39"/>
      <c r="AH1507" s="9"/>
    </row>
    <row r="1508" spans="1:34">
      <c r="A1508" s="3"/>
      <c r="B150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08" s="37"/>
      <c r="D1508" s="38"/>
      <c r="E1508" s="38"/>
      <c r="F1508" s="38"/>
      <c r="G1508" s="38"/>
      <c r="H1508" s="38"/>
      <c r="I1508" s="38"/>
      <c r="J1508" s="38"/>
      <c r="K1508" s="38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F1508" s="38"/>
      <c r="AG1508" s="39"/>
      <c r="AH1508" s="9"/>
    </row>
    <row r="1509" spans="1:34">
      <c r="A1509" s="3"/>
      <c r="B150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09" s="37"/>
      <c r="D1509" s="38"/>
      <c r="E1509" s="38"/>
      <c r="F1509" s="38"/>
      <c r="G1509" s="38"/>
      <c r="H1509" s="38"/>
      <c r="I1509" s="38"/>
      <c r="J1509" s="38"/>
      <c r="K1509" s="38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F1509" s="38"/>
      <c r="AG1509" s="39"/>
      <c r="AH1509" s="9"/>
    </row>
    <row r="1510" spans="1:34">
      <c r="A1510" s="3"/>
      <c r="B151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10" s="37"/>
      <c r="D1510" s="38"/>
      <c r="E1510" s="38"/>
      <c r="F1510" s="38"/>
      <c r="G1510" s="38"/>
      <c r="H1510" s="38"/>
      <c r="I1510" s="38"/>
      <c r="J1510" s="38"/>
      <c r="K1510" s="38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F1510" s="38"/>
      <c r="AG1510" s="39"/>
      <c r="AH1510" s="9"/>
    </row>
    <row r="1511" spans="1:34">
      <c r="A1511" s="3"/>
      <c r="B151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11" s="37"/>
      <c r="D1511" s="38"/>
      <c r="E1511" s="38"/>
      <c r="F1511" s="38"/>
      <c r="G1511" s="38"/>
      <c r="H1511" s="38"/>
      <c r="I1511" s="38"/>
      <c r="J1511" s="38"/>
      <c r="K1511" s="38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F1511" s="38"/>
      <c r="AG1511" s="39"/>
      <c r="AH1511" s="9"/>
    </row>
    <row r="1512" spans="1:34">
      <c r="A1512" s="3"/>
      <c r="B151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12" s="37"/>
      <c r="D1512" s="38"/>
      <c r="E1512" s="38"/>
      <c r="F1512" s="38"/>
      <c r="G1512" s="38"/>
      <c r="H1512" s="38"/>
      <c r="I1512" s="38"/>
      <c r="J1512" s="38"/>
      <c r="K1512" s="38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F1512" s="38"/>
      <c r="AG1512" s="39"/>
      <c r="AH1512" s="9"/>
    </row>
    <row r="1513" spans="1:34">
      <c r="A1513" s="3"/>
      <c r="B151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13" s="37"/>
      <c r="D1513" s="38"/>
      <c r="E1513" s="38"/>
      <c r="F1513" s="38"/>
      <c r="G1513" s="38"/>
      <c r="H1513" s="38"/>
      <c r="I1513" s="38"/>
      <c r="J1513" s="38"/>
      <c r="K1513" s="38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F1513" s="38"/>
      <c r="AG1513" s="39"/>
      <c r="AH1513" s="9"/>
    </row>
    <row r="1514" spans="1:34">
      <c r="A1514" s="3"/>
      <c r="B151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14" s="37"/>
      <c r="D1514" s="38"/>
      <c r="E1514" s="38"/>
      <c r="F1514" s="38"/>
      <c r="G1514" s="38"/>
      <c r="H1514" s="38"/>
      <c r="I1514" s="38"/>
      <c r="J1514" s="38"/>
      <c r="K1514" s="38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F1514" s="38"/>
      <c r="AG1514" s="39"/>
      <c r="AH1514" s="9"/>
    </row>
    <row r="1515" spans="1:34">
      <c r="A1515" s="3"/>
      <c r="B151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15" s="37"/>
      <c r="D1515" s="38"/>
      <c r="E1515" s="38"/>
      <c r="F1515" s="38"/>
      <c r="G1515" s="38"/>
      <c r="H1515" s="38"/>
      <c r="I1515" s="38"/>
      <c r="J1515" s="38"/>
      <c r="K1515" s="38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F1515" s="38"/>
      <c r="AG1515" s="39"/>
      <c r="AH1515" s="9"/>
    </row>
    <row r="1516" spans="1:34">
      <c r="A1516" s="3"/>
      <c r="B151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16" s="37"/>
      <c r="D1516" s="38"/>
      <c r="E1516" s="38"/>
      <c r="F1516" s="38"/>
      <c r="G1516" s="38"/>
      <c r="H1516" s="38"/>
      <c r="I1516" s="38"/>
      <c r="J1516" s="38"/>
      <c r="K1516" s="38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F1516" s="38"/>
      <c r="AG1516" s="39"/>
      <c r="AH1516" s="9"/>
    </row>
    <row r="1517" spans="1:34">
      <c r="A1517" s="3"/>
      <c r="B151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17" s="37"/>
      <c r="D1517" s="38"/>
      <c r="E1517" s="38"/>
      <c r="F1517" s="38"/>
      <c r="G1517" s="38"/>
      <c r="H1517" s="38"/>
      <c r="I1517" s="38"/>
      <c r="J1517" s="38"/>
      <c r="K1517" s="38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F1517" s="38"/>
      <c r="AG1517" s="39"/>
      <c r="AH1517" s="9"/>
    </row>
    <row r="1518" spans="1:34">
      <c r="A1518" s="3"/>
      <c r="B151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18" s="37"/>
      <c r="D1518" s="38"/>
      <c r="E1518" s="38"/>
      <c r="F1518" s="38"/>
      <c r="G1518" s="38"/>
      <c r="H1518" s="38"/>
      <c r="I1518" s="38"/>
      <c r="J1518" s="38"/>
      <c r="K1518" s="38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F1518" s="38"/>
      <c r="AG1518" s="39"/>
      <c r="AH1518" s="9"/>
    </row>
    <row r="1519" spans="1:34">
      <c r="A1519" s="3"/>
      <c r="B151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19" s="37"/>
      <c r="D1519" s="38"/>
      <c r="E1519" s="38"/>
      <c r="F1519" s="38"/>
      <c r="G1519" s="38"/>
      <c r="H1519" s="38"/>
      <c r="I1519" s="38"/>
      <c r="J1519" s="38"/>
      <c r="K1519" s="38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F1519" s="38"/>
      <c r="AG1519" s="39"/>
      <c r="AH1519" s="9"/>
    </row>
    <row r="1520" spans="1:34">
      <c r="A1520" s="3"/>
      <c r="B152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20" s="37"/>
      <c r="D1520" s="38"/>
      <c r="E1520" s="38"/>
      <c r="F1520" s="38"/>
      <c r="G1520" s="38"/>
      <c r="H1520" s="38"/>
      <c r="I1520" s="38"/>
      <c r="J1520" s="38"/>
      <c r="K1520" s="38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F1520" s="38"/>
      <c r="AG1520" s="39"/>
      <c r="AH1520" s="9"/>
    </row>
    <row r="1521" spans="1:34">
      <c r="A1521" s="3"/>
      <c r="B152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21" s="37"/>
      <c r="D1521" s="38"/>
      <c r="E1521" s="38"/>
      <c r="F1521" s="38"/>
      <c r="G1521" s="38"/>
      <c r="H1521" s="38"/>
      <c r="I1521" s="38"/>
      <c r="J1521" s="38"/>
      <c r="K1521" s="38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F1521" s="38"/>
      <c r="AG1521" s="39"/>
      <c r="AH1521" s="9"/>
    </row>
    <row r="1522" spans="1:34">
      <c r="A1522" s="3"/>
      <c r="B152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22" s="37"/>
      <c r="D1522" s="38"/>
      <c r="E1522" s="38"/>
      <c r="F1522" s="38"/>
      <c r="G1522" s="38"/>
      <c r="H1522" s="38"/>
      <c r="I1522" s="38"/>
      <c r="J1522" s="38"/>
      <c r="K1522" s="38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F1522" s="38"/>
      <c r="AG1522" s="39"/>
      <c r="AH1522" s="9"/>
    </row>
    <row r="1523" spans="1:34">
      <c r="A1523" s="3"/>
      <c r="B152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23" s="37"/>
      <c r="D1523" s="38"/>
      <c r="E1523" s="38"/>
      <c r="F1523" s="38"/>
      <c r="G1523" s="38"/>
      <c r="H1523" s="38"/>
      <c r="I1523" s="38"/>
      <c r="J1523" s="38"/>
      <c r="K1523" s="38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F1523" s="38"/>
      <c r="AG1523" s="39"/>
      <c r="AH1523" s="9"/>
    </row>
    <row r="1524" spans="1:34">
      <c r="A1524" s="3"/>
      <c r="B152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24" s="37"/>
      <c r="D1524" s="38"/>
      <c r="E1524" s="38"/>
      <c r="F1524" s="38"/>
      <c r="G1524" s="38"/>
      <c r="H1524" s="38"/>
      <c r="I1524" s="38"/>
      <c r="J1524" s="38"/>
      <c r="K1524" s="38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F1524" s="38"/>
      <c r="AG1524" s="39"/>
      <c r="AH1524" s="9"/>
    </row>
    <row r="1525" spans="1:34">
      <c r="A1525" s="3"/>
      <c r="B152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25" s="37"/>
      <c r="D1525" s="38"/>
      <c r="E1525" s="38"/>
      <c r="F1525" s="38"/>
      <c r="G1525" s="38"/>
      <c r="H1525" s="38"/>
      <c r="I1525" s="38"/>
      <c r="J1525" s="38"/>
      <c r="K1525" s="38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F1525" s="38"/>
      <c r="AG1525" s="39"/>
      <c r="AH1525" s="9"/>
    </row>
    <row r="1526" spans="1:34">
      <c r="A1526" s="3"/>
      <c r="B152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26" s="37"/>
      <c r="D1526" s="38"/>
      <c r="E1526" s="38"/>
      <c r="F1526" s="38"/>
      <c r="G1526" s="38"/>
      <c r="H1526" s="38"/>
      <c r="I1526" s="38"/>
      <c r="J1526" s="38"/>
      <c r="K1526" s="38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F1526" s="38"/>
      <c r="AG1526" s="39"/>
      <c r="AH1526" s="9"/>
    </row>
    <row r="1527" spans="1:34">
      <c r="A1527" s="3"/>
      <c r="B152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27" s="37"/>
      <c r="D1527" s="38"/>
      <c r="E1527" s="38"/>
      <c r="F1527" s="38"/>
      <c r="G1527" s="38"/>
      <c r="H1527" s="38"/>
      <c r="I1527" s="38"/>
      <c r="J1527" s="38"/>
      <c r="K1527" s="38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F1527" s="38"/>
      <c r="AG1527" s="39"/>
      <c r="AH1527" s="9"/>
    </row>
    <row r="1528" spans="1:34">
      <c r="A1528" s="3"/>
      <c r="B152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28" s="37"/>
      <c r="D1528" s="38"/>
      <c r="E1528" s="38"/>
      <c r="F1528" s="38"/>
      <c r="G1528" s="38"/>
      <c r="H1528" s="38"/>
      <c r="I1528" s="38"/>
      <c r="J1528" s="38"/>
      <c r="K1528" s="38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F1528" s="38"/>
      <c r="AG1528" s="39"/>
      <c r="AH1528" s="9"/>
    </row>
    <row r="1529" spans="1:34">
      <c r="A1529" s="3"/>
      <c r="B152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29" s="37"/>
      <c r="D1529" s="38"/>
      <c r="E1529" s="38"/>
      <c r="F1529" s="38"/>
      <c r="G1529" s="38"/>
      <c r="H1529" s="38"/>
      <c r="I1529" s="38"/>
      <c r="J1529" s="38"/>
      <c r="K1529" s="38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F1529" s="38"/>
      <c r="AG1529" s="39"/>
      <c r="AH1529" s="9"/>
    </row>
    <row r="1530" spans="1:34">
      <c r="A1530" s="3"/>
      <c r="B153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30" s="37"/>
      <c r="D1530" s="38"/>
      <c r="E1530" s="38"/>
      <c r="F1530" s="38"/>
      <c r="G1530" s="38"/>
      <c r="H1530" s="38"/>
      <c r="I1530" s="38"/>
      <c r="J1530" s="38"/>
      <c r="K1530" s="38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F1530" s="38"/>
      <c r="AG1530" s="39"/>
      <c r="AH1530" s="9"/>
    </row>
    <row r="1531" spans="1:34">
      <c r="A1531" s="3"/>
      <c r="B153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31" s="37"/>
      <c r="D1531" s="38"/>
      <c r="E1531" s="38"/>
      <c r="F1531" s="38"/>
      <c r="G1531" s="38"/>
      <c r="H1531" s="38"/>
      <c r="I1531" s="38"/>
      <c r="J1531" s="38"/>
      <c r="K1531" s="38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F1531" s="38"/>
      <c r="AG1531" s="39"/>
      <c r="AH1531" s="9"/>
    </row>
    <row r="1532" spans="1:34">
      <c r="A1532" s="3"/>
      <c r="B153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32" s="37"/>
      <c r="D1532" s="38"/>
      <c r="E1532" s="38"/>
      <c r="F1532" s="38"/>
      <c r="G1532" s="38"/>
      <c r="H1532" s="38"/>
      <c r="I1532" s="38"/>
      <c r="J1532" s="38"/>
      <c r="K1532" s="38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F1532" s="38"/>
      <c r="AG1532" s="39"/>
      <c r="AH1532" s="9"/>
    </row>
    <row r="1533" spans="1:34">
      <c r="A1533" s="3"/>
      <c r="B153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33" s="37"/>
      <c r="D1533" s="38"/>
      <c r="E1533" s="38"/>
      <c r="F1533" s="38"/>
      <c r="G1533" s="38"/>
      <c r="H1533" s="38"/>
      <c r="I1533" s="38"/>
      <c r="J1533" s="38"/>
      <c r="K1533" s="38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F1533" s="38"/>
      <c r="AG1533" s="39"/>
      <c r="AH1533" s="9"/>
    </row>
    <row r="1534" spans="1:34">
      <c r="A1534" s="3"/>
      <c r="B153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34" s="37"/>
      <c r="D1534" s="38"/>
      <c r="E1534" s="38"/>
      <c r="F1534" s="38"/>
      <c r="G1534" s="38"/>
      <c r="H1534" s="38"/>
      <c r="I1534" s="38"/>
      <c r="J1534" s="38"/>
      <c r="K1534" s="38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F1534" s="38"/>
      <c r="AG1534" s="39"/>
      <c r="AH1534" s="9"/>
    </row>
    <row r="1535" spans="1:34">
      <c r="A1535" s="3"/>
      <c r="B153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35" s="37"/>
      <c r="D1535" s="38"/>
      <c r="E1535" s="38"/>
      <c r="F1535" s="38"/>
      <c r="G1535" s="38"/>
      <c r="H1535" s="38"/>
      <c r="I1535" s="38"/>
      <c r="J1535" s="38"/>
      <c r="K1535" s="38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F1535" s="38"/>
      <c r="AG1535" s="39"/>
      <c r="AH1535" s="9"/>
    </row>
    <row r="1536" spans="1:34">
      <c r="A1536" s="3"/>
      <c r="B153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36" s="37"/>
      <c r="D1536" s="38"/>
      <c r="E1536" s="38"/>
      <c r="F1536" s="38"/>
      <c r="G1536" s="38"/>
      <c r="H1536" s="38"/>
      <c r="I1536" s="38"/>
      <c r="J1536" s="38"/>
      <c r="K1536" s="38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F1536" s="38"/>
      <c r="AG1536" s="39"/>
      <c r="AH1536" s="9"/>
    </row>
    <row r="1537" spans="1:34">
      <c r="A1537" s="3"/>
      <c r="B153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37" s="37"/>
      <c r="D1537" s="38"/>
      <c r="E1537" s="38"/>
      <c r="F1537" s="38"/>
      <c r="G1537" s="38"/>
      <c r="H1537" s="38"/>
      <c r="I1537" s="38"/>
      <c r="J1537" s="38"/>
      <c r="K1537" s="38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F1537" s="38"/>
      <c r="AG1537" s="39"/>
      <c r="AH1537" s="9"/>
    </row>
    <row r="1538" spans="1:34">
      <c r="A1538" s="3"/>
      <c r="B153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38" s="37"/>
      <c r="D1538" s="38"/>
      <c r="E1538" s="38"/>
      <c r="F1538" s="38"/>
      <c r="G1538" s="38"/>
      <c r="H1538" s="38"/>
      <c r="I1538" s="38"/>
      <c r="J1538" s="38"/>
      <c r="K1538" s="38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F1538" s="38"/>
      <c r="AG1538" s="39"/>
      <c r="AH1538" s="9"/>
    </row>
    <row r="1539" spans="1:34">
      <c r="A1539" s="3"/>
      <c r="B153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39" s="37"/>
      <c r="D1539" s="38"/>
      <c r="E1539" s="38"/>
      <c r="F1539" s="38"/>
      <c r="G1539" s="38"/>
      <c r="H1539" s="38"/>
      <c r="I1539" s="38"/>
      <c r="J1539" s="38"/>
      <c r="K1539" s="38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F1539" s="38"/>
      <c r="AG1539" s="39"/>
      <c r="AH1539" s="9"/>
    </row>
    <row r="1540" spans="1:34">
      <c r="A1540" s="3"/>
      <c r="B154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40" s="37"/>
      <c r="D1540" s="38"/>
      <c r="E1540" s="38"/>
      <c r="F1540" s="38"/>
      <c r="G1540" s="38"/>
      <c r="H1540" s="38"/>
      <c r="I1540" s="38"/>
      <c r="J1540" s="38"/>
      <c r="K1540" s="38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F1540" s="38"/>
      <c r="AG1540" s="39"/>
      <c r="AH1540" s="9"/>
    </row>
    <row r="1541" spans="1:34">
      <c r="A1541" s="3"/>
      <c r="B154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41" s="37"/>
      <c r="D1541" s="38"/>
      <c r="E1541" s="38"/>
      <c r="F1541" s="38"/>
      <c r="G1541" s="38"/>
      <c r="H1541" s="38"/>
      <c r="I1541" s="38"/>
      <c r="J1541" s="38"/>
      <c r="K1541" s="38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F1541" s="38"/>
      <c r="AG1541" s="39"/>
      <c r="AH1541" s="9"/>
    </row>
    <row r="1542" spans="1:34">
      <c r="A1542" s="3"/>
      <c r="B154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42" s="37"/>
      <c r="D1542" s="38"/>
      <c r="E1542" s="38"/>
      <c r="F1542" s="38"/>
      <c r="G1542" s="38"/>
      <c r="H1542" s="38"/>
      <c r="I1542" s="38"/>
      <c r="J1542" s="38"/>
      <c r="K1542" s="38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F1542" s="38"/>
      <c r="AG1542" s="39"/>
      <c r="AH1542" s="9"/>
    </row>
    <row r="1543" spans="1:34">
      <c r="A1543" s="3"/>
      <c r="B154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43" s="37"/>
      <c r="D1543" s="38"/>
      <c r="E1543" s="38"/>
      <c r="F1543" s="38"/>
      <c r="G1543" s="38"/>
      <c r="H1543" s="38"/>
      <c r="I1543" s="38"/>
      <c r="J1543" s="38"/>
      <c r="K1543" s="38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F1543" s="38"/>
      <c r="AG1543" s="39"/>
      <c r="AH1543" s="9"/>
    </row>
    <row r="1544" spans="1:34">
      <c r="A1544" s="3"/>
      <c r="B154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44" s="37"/>
      <c r="D1544" s="38"/>
      <c r="E1544" s="38"/>
      <c r="F1544" s="38"/>
      <c r="G1544" s="38"/>
      <c r="H1544" s="38"/>
      <c r="I1544" s="38"/>
      <c r="J1544" s="38"/>
      <c r="K1544" s="38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F1544" s="38"/>
      <c r="AG1544" s="39"/>
      <c r="AH1544" s="9"/>
    </row>
    <row r="1545" spans="1:34">
      <c r="A1545" s="3"/>
      <c r="B154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45" s="37"/>
      <c r="D1545" s="38"/>
      <c r="E1545" s="38"/>
      <c r="F1545" s="38"/>
      <c r="G1545" s="38"/>
      <c r="H1545" s="38"/>
      <c r="I1545" s="38"/>
      <c r="J1545" s="38"/>
      <c r="K1545" s="38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F1545" s="38"/>
      <c r="AG1545" s="39"/>
      <c r="AH1545" s="9"/>
    </row>
    <row r="1546" spans="1:34">
      <c r="A1546" s="3"/>
      <c r="B154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46" s="37"/>
      <c r="D1546" s="38"/>
      <c r="E1546" s="38"/>
      <c r="F1546" s="38"/>
      <c r="G1546" s="38"/>
      <c r="H1546" s="38"/>
      <c r="I1546" s="38"/>
      <c r="J1546" s="38"/>
      <c r="K1546" s="38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F1546" s="38"/>
      <c r="AG1546" s="39"/>
      <c r="AH1546" s="9"/>
    </row>
    <row r="1547" spans="1:34">
      <c r="A1547" s="3"/>
      <c r="B154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47" s="37"/>
      <c r="D1547" s="38"/>
      <c r="E1547" s="38"/>
      <c r="F1547" s="38"/>
      <c r="G1547" s="38"/>
      <c r="H1547" s="38"/>
      <c r="I1547" s="38"/>
      <c r="J1547" s="38"/>
      <c r="K1547" s="38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F1547" s="38"/>
      <c r="AG1547" s="39"/>
      <c r="AH1547" s="9"/>
    </row>
    <row r="1548" spans="1:34">
      <c r="A1548" s="3"/>
      <c r="B154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48" s="37"/>
      <c r="D1548" s="38"/>
      <c r="E1548" s="38"/>
      <c r="F1548" s="38"/>
      <c r="G1548" s="38"/>
      <c r="H1548" s="38"/>
      <c r="I1548" s="38"/>
      <c r="J1548" s="38"/>
      <c r="K1548" s="38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F1548" s="38"/>
      <c r="AG1548" s="39"/>
      <c r="AH1548" s="9"/>
    </row>
    <row r="1549" spans="1:34">
      <c r="A1549" s="3"/>
      <c r="B154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49" s="37"/>
      <c r="D1549" s="38"/>
      <c r="E1549" s="38"/>
      <c r="F1549" s="38"/>
      <c r="G1549" s="38"/>
      <c r="H1549" s="38"/>
      <c r="I1549" s="38"/>
      <c r="J1549" s="38"/>
      <c r="K1549" s="38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F1549" s="38"/>
      <c r="AG1549" s="39"/>
      <c r="AH1549" s="9"/>
    </row>
    <row r="1550" spans="1:34">
      <c r="A1550" s="3"/>
      <c r="B155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50" s="37"/>
      <c r="D1550" s="38"/>
      <c r="E1550" s="38"/>
      <c r="F1550" s="38"/>
      <c r="G1550" s="38"/>
      <c r="H1550" s="38"/>
      <c r="I1550" s="38"/>
      <c r="J1550" s="38"/>
      <c r="K1550" s="38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F1550" s="38"/>
      <c r="AG1550" s="39"/>
      <c r="AH1550" s="9"/>
    </row>
    <row r="1551" spans="1:34">
      <c r="A1551" s="3"/>
      <c r="B155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51" s="37"/>
      <c r="D1551" s="38"/>
      <c r="E1551" s="38"/>
      <c r="F1551" s="38"/>
      <c r="G1551" s="38"/>
      <c r="H1551" s="38"/>
      <c r="I1551" s="38"/>
      <c r="J1551" s="38"/>
      <c r="K1551" s="38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F1551" s="38"/>
      <c r="AG1551" s="39"/>
      <c r="AH1551" s="9"/>
    </row>
    <row r="1552" spans="1:34">
      <c r="A1552" s="3"/>
      <c r="B155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52" s="37"/>
      <c r="D1552" s="38"/>
      <c r="E1552" s="38"/>
      <c r="F1552" s="38"/>
      <c r="G1552" s="38"/>
      <c r="H1552" s="38"/>
      <c r="I1552" s="38"/>
      <c r="J1552" s="38"/>
      <c r="K1552" s="38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F1552" s="38"/>
      <c r="AG1552" s="39"/>
      <c r="AH1552" s="9"/>
    </row>
    <row r="1553" spans="1:34">
      <c r="A1553" s="3"/>
      <c r="B155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53" s="37"/>
      <c r="D1553" s="38"/>
      <c r="E1553" s="38"/>
      <c r="F1553" s="38"/>
      <c r="G1553" s="38"/>
      <c r="H1553" s="38"/>
      <c r="I1553" s="38"/>
      <c r="J1553" s="38"/>
      <c r="K1553" s="38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F1553" s="38"/>
      <c r="AG1553" s="39"/>
      <c r="AH1553" s="9"/>
    </row>
    <row r="1554" spans="1:34">
      <c r="A1554" s="3"/>
      <c r="B155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54" s="37"/>
      <c r="D1554" s="38"/>
      <c r="E1554" s="38"/>
      <c r="F1554" s="38"/>
      <c r="G1554" s="38"/>
      <c r="H1554" s="38"/>
      <c r="I1554" s="38"/>
      <c r="J1554" s="38"/>
      <c r="K1554" s="38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F1554" s="38"/>
      <c r="AG1554" s="39"/>
      <c r="AH1554" s="9"/>
    </row>
    <row r="1555" spans="1:34">
      <c r="A1555" s="3"/>
      <c r="B155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55" s="37"/>
      <c r="D1555" s="38"/>
      <c r="E1555" s="38"/>
      <c r="F1555" s="38"/>
      <c r="G1555" s="38"/>
      <c r="H1555" s="38"/>
      <c r="I1555" s="38"/>
      <c r="J1555" s="38"/>
      <c r="K1555" s="38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F1555" s="38"/>
      <c r="AG1555" s="39"/>
      <c r="AH1555" s="9"/>
    </row>
    <row r="1556" spans="1:34">
      <c r="A1556" s="3"/>
      <c r="B155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56" s="37"/>
      <c r="D1556" s="38"/>
      <c r="E1556" s="38"/>
      <c r="F1556" s="38"/>
      <c r="G1556" s="38"/>
      <c r="H1556" s="38"/>
      <c r="I1556" s="38"/>
      <c r="J1556" s="38"/>
      <c r="K1556" s="38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F1556" s="38"/>
      <c r="AG1556" s="39"/>
      <c r="AH1556" s="9"/>
    </row>
    <row r="1557" spans="1:34">
      <c r="A1557" s="3"/>
      <c r="B155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57" s="37"/>
      <c r="D1557" s="38"/>
      <c r="E1557" s="38"/>
      <c r="F1557" s="38"/>
      <c r="G1557" s="38"/>
      <c r="H1557" s="38"/>
      <c r="I1557" s="38"/>
      <c r="J1557" s="38"/>
      <c r="K1557" s="38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F1557" s="38"/>
      <c r="AG1557" s="39"/>
      <c r="AH1557" s="9"/>
    </row>
    <row r="1558" spans="1:34">
      <c r="A1558" s="3"/>
      <c r="B155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58" s="37"/>
      <c r="D1558" s="38"/>
      <c r="E1558" s="38"/>
      <c r="F1558" s="38"/>
      <c r="G1558" s="38"/>
      <c r="H1558" s="38"/>
      <c r="I1558" s="38"/>
      <c r="J1558" s="38"/>
      <c r="K1558" s="38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F1558" s="38"/>
      <c r="AG1558" s="39"/>
      <c r="AH1558" s="9"/>
    </row>
    <row r="1559" spans="1:34">
      <c r="A1559" s="3"/>
      <c r="B155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59" s="37"/>
      <c r="D1559" s="38"/>
      <c r="E1559" s="38"/>
      <c r="F1559" s="38"/>
      <c r="G1559" s="38"/>
      <c r="H1559" s="38"/>
      <c r="I1559" s="38"/>
      <c r="J1559" s="38"/>
      <c r="K1559" s="38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F1559" s="38"/>
      <c r="AG1559" s="39"/>
      <c r="AH1559" s="9"/>
    </row>
    <row r="1560" spans="1:34">
      <c r="A1560" s="3"/>
      <c r="B156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60" s="37"/>
      <c r="D1560" s="38"/>
      <c r="E1560" s="38"/>
      <c r="F1560" s="38"/>
      <c r="G1560" s="38"/>
      <c r="H1560" s="38"/>
      <c r="I1560" s="38"/>
      <c r="J1560" s="38"/>
      <c r="K1560" s="38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F1560" s="38"/>
      <c r="AG1560" s="39"/>
      <c r="AH1560" s="9"/>
    </row>
    <row r="1561" spans="1:34">
      <c r="A1561" s="3"/>
      <c r="B156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61" s="37"/>
      <c r="D1561" s="38"/>
      <c r="E1561" s="38"/>
      <c r="F1561" s="38"/>
      <c r="G1561" s="38"/>
      <c r="H1561" s="38"/>
      <c r="I1561" s="38"/>
      <c r="J1561" s="38"/>
      <c r="K1561" s="38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F1561" s="38"/>
      <c r="AG1561" s="39"/>
      <c r="AH1561" s="9"/>
    </row>
    <row r="1562" spans="1:34">
      <c r="A1562" s="3"/>
      <c r="B156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62" s="37"/>
      <c r="D1562" s="38"/>
      <c r="E1562" s="38"/>
      <c r="F1562" s="38"/>
      <c r="G1562" s="38"/>
      <c r="H1562" s="38"/>
      <c r="I1562" s="38"/>
      <c r="J1562" s="38"/>
      <c r="K1562" s="38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F1562" s="38"/>
      <c r="AG1562" s="39"/>
      <c r="AH1562" s="9"/>
    </row>
    <row r="1563" spans="1:34">
      <c r="A1563" s="3"/>
      <c r="B156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63" s="37"/>
      <c r="D1563" s="38"/>
      <c r="E1563" s="38"/>
      <c r="F1563" s="38"/>
      <c r="G1563" s="38"/>
      <c r="H1563" s="38"/>
      <c r="I1563" s="38"/>
      <c r="J1563" s="38"/>
      <c r="K1563" s="38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F1563" s="38"/>
      <c r="AG1563" s="39"/>
      <c r="AH1563" s="9"/>
    </row>
    <row r="1564" spans="1:34">
      <c r="A1564" s="3"/>
      <c r="B156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64" s="37"/>
      <c r="D1564" s="38"/>
      <c r="E1564" s="38"/>
      <c r="F1564" s="38"/>
      <c r="G1564" s="38"/>
      <c r="H1564" s="38"/>
      <c r="I1564" s="38"/>
      <c r="J1564" s="38"/>
      <c r="K1564" s="38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F1564" s="38"/>
      <c r="AG1564" s="39"/>
      <c r="AH1564" s="9"/>
    </row>
    <row r="1565" spans="1:34">
      <c r="A1565" s="3"/>
      <c r="B156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65" s="37"/>
      <c r="D1565" s="38"/>
      <c r="E1565" s="38"/>
      <c r="F1565" s="38"/>
      <c r="G1565" s="38"/>
      <c r="H1565" s="38"/>
      <c r="I1565" s="38"/>
      <c r="J1565" s="38"/>
      <c r="K1565" s="38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F1565" s="38"/>
      <c r="AG1565" s="39"/>
      <c r="AH1565" s="9"/>
    </row>
    <row r="1566" spans="1:34">
      <c r="A1566" s="3"/>
      <c r="B156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66" s="37"/>
      <c r="D1566" s="38"/>
      <c r="E1566" s="38"/>
      <c r="F1566" s="38"/>
      <c r="G1566" s="38"/>
      <c r="H1566" s="38"/>
      <c r="I1566" s="38"/>
      <c r="J1566" s="38"/>
      <c r="K1566" s="38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F1566" s="38"/>
      <c r="AG1566" s="39"/>
      <c r="AH1566" s="9"/>
    </row>
    <row r="1567" spans="1:34">
      <c r="A1567" s="3"/>
      <c r="B156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67" s="37"/>
      <c r="D1567" s="38"/>
      <c r="E1567" s="38"/>
      <c r="F1567" s="38"/>
      <c r="G1567" s="38"/>
      <c r="H1567" s="38"/>
      <c r="I1567" s="38"/>
      <c r="J1567" s="38"/>
      <c r="K1567" s="38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F1567" s="38"/>
      <c r="AG1567" s="39"/>
      <c r="AH1567" s="9"/>
    </row>
    <row r="1568" spans="1:34">
      <c r="A1568" s="3"/>
      <c r="B156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68" s="37"/>
      <c r="D1568" s="38"/>
      <c r="E1568" s="38"/>
      <c r="F1568" s="38"/>
      <c r="G1568" s="38"/>
      <c r="H1568" s="38"/>
      <c r="I1568" s="38"/>
      <c r="J1568" s="38"/>
      <c r="K1568" s="38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F1568" s="38"/>
      <c r="AG1568" s="39"/>
      <c r="AH1568" s="9"/>
    </row>
    <row r="1569" spans="1:34">
      <c r="A1569" s="3"/>
      <c r="B156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69" s="37"/>
      <c r="D1569" s="38"/>
      <c r="E1569" s="38"/>
      <c r="F1569" s="38"/>
      <c r="G1569" s="38"/>
      <c r="H1569" s="38"/>
      <c r="I1569" s="38"/>
      <c r="J1569" s="38"/>
      <c r="K1569" s="38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F1569" s="38"/>
      <c r="AG1569" s="39"/>
      <c r="AH1569" s="9"/>
    </row>
    <row r="1570" spans="1:34">
      <c r="A1570" s="3"/>
      <c r="B157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70" s="37"/>
      <c r="D1570" s="38"/>
      <c r="E1570" s="38"/>
      <c r="F1570" s="38"/>
      <c r="G1570" s="38"/>
      <c r="H1570" s="38"/>
      <c r="I1570" s="38"/>
      <c r="J1570" s="38"/>
      <c r="K1570" s="38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F1570" s="38"/>
      <c r="AG1570" s="39"/>
      <c r="AH1570" s="9"/>
    </row>
    <row r="1571" spans="1:34">
      <c r="A1571" s="3"/>
      <c r="B157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71" s="37"/>
      <c r="D1571" s="38"/>
      <c r="E1571" s="38"/>
      <c r="F1571" s="38"/>
      <c r="G1571" s="38"/>
      <c r="H1571" s="38"/>
      <c r="I1571" s="38"/>
      <c r="J1571" s="38"/>
      <c r="K1571" s="38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F1571" s="38"/>
      <c r="AG1571" s="39"/>
      <c r="AH1571" s="9"/>
    </row>
    <row r="1572" spans="1:34">
      <c r="A1572" s="3"/>
      <c r="B157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72" s="37"/>
      <c r="D1572" s="38"/>
      <c r="E1572" s="38"/>
      <c r="F1572" s="38"/>
      <c r="G1572" s="38"/>
      <c r="H1572" s="38"/>
      <c r="I1572" s="38"/>
      <c r="J1572" s="38"/>
      <c r="K1572" s="38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F1572" s="38"/>
      <c r="AG1572" s="39"/>
      <c r="AH1572" s="9"/>
    </row>
    <row r="1573" spans="1:34">
      <c r="A1573" s="3"/>
      <c r="B157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73" s="37"/>
      <c r="D1573" s="38"/>
      <c r="E1573" s="38"/>
      <c r="F1573" s="38"/>
      <c r="G1573" s="38"/>
      <c r="H1573" s="38"/>
      <c r="I1573" s="38"/>
      <c r="J1573" s="38"/>
      <c r="K1573" s="38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F1573" s="38"/>
      <c r="AG1573" s="39"/>
      <c r="AH1573" s="9"/>
    </row>
    <row r="1574" spans="1:34">
      <c r="A1574" s="3"/>
      <c r="B157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74" s="37"/>
      <c r="D1574" s="38"/>
      <c r="E1574" s="38"/>
      <c r="F1574" s="38"/>
      <c r="G1574" s="38"/>
      <c r="H1574" s="38"/>
      <c r="I1574" s="38"/>
      <c r="J1574" s="38"/>
      <c r="K1574" s="38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F1574" s="38"/>
      <c r="AG1574" s="39"/>
      <c r="AH1574" s="9"/>
    </row>
    <row r="1575" spans="1:34">
      <c r="A1575" s="3"/>
      <c r="B157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75" s="37"/>
      <c r="D1575" s="38"/>
      <c r="E1575" s="38"/>
      <c r="F1575" s="38"/>
      <c r="G1575" s="38"/>
      <c r="H1575" s="38"/>
      <c r="I1575" s="38"/>
      <c r="J1575" s="38"/>
      <c r="K1575" s="38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F1575" s="38"/>
      <c r="AG1575" s="39"/>
      <c r="AH1575" s="9"/>
    </row>
    <row r="1576" spans="1:34">
      <c r="A1576" s="3"/>
      <c r="B157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76" s="37"/>
      <c r="D1576" s="38"/>
      <c r="E1576" s="38"/>
      <c r="F1576" s="38"/>
      <c r="G1576" s="38"/>
      <c r="H1576" s="38"/>
      <c r="I1576" s="38"/>
      <c r="J1576" s="38"/>
      <c r="K1576" s="38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F1576" s="38"/>
      <c r="AG1576" s="39"/>
      <c r="AH1576" s="9"/>
    </row>
    <row r="1577" spans="1:34">
      <c r="A1577" s="3"/>
      <c r="B157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77" s="37"/>
      <c r="D1577" s="38"/>
      <c r="E1577" s="38"/>
      <c r="F1577" s="38"/>
      <c r="G1577" s="38"/>
      <c r="H1577" s="38"/>
      <c r="I1577" s="38"/>
      <c r="J1577" s="38"/>
      <c r="K1577" s="38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F1577" s="38"/>
      <c r="AG1577" s="39"/>
      <c r="AH1577" s="9"/>
    </row>
    <row r="1578" spans="1:34">
      <c r="A1578" s="3"/>
      <c r="B157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78" s="37"/>
      <c r="D1578" s="38"/>
      <c r="E1578" s="38"/>
      <c r="F1578" s="38"/>
      <c r="G1578" s="38"/>
      <c r="H1578" s="38"/>
      <c r="I1578" s="38"/>
      <c r="J1578" s="38"/>
      <c r="K1578" s="38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F1578" s="38"/>
      <c r="AG1578" s="39"/>
      <c r="AH1578" s="9"/>
    </row>
    <row r="1579" spans="1:34">
      <c r="A1579" s="3"/>
      <c r="B157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79" s="37"/>
      <c r="D1579" s="38"/>
      <c r="E1579" s="38"/>
      <c r="F1579" s="38"/>
      <c r="G1579" s="38"/>
      <c r="H1579" s="38"/>
      <c r="I1579" s="38"/>
      <c r="J1579" s="38"/>
      <c r="K1579" s="38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F1579" s="38"/>
      <c r="AG1579" s="39"/>
      <c r="AH1579" s="9"/>
    </row>
    <row r="1580" spans="1:34">
      <c r="A1580" s="3"/>
      <c r="B158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80" s="37"/>
      <c r="D1580" s="38"/>
      <c r="E1580" s="38"/>
      <c r="F1580" s="38"/>
      <c r="G1580" s="38"/>
      <c r="H1580" s="38"/>
      <c r="I1580" s="38"/>
      <c r="J1580" s="38"/>
      <c r="K1580" s="38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F1580" s="38"/>
      <c r="AG1580" s="39"/>
      <c r="AH1580" s="9"/>
    </row>
    <row r="1581" spans="1:34">
      <c r="A1581" s="3"/>
      <c r="B158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81" s="37"/>
      <c r="D1581" s="38"/>
      <c r="E1581" s="38"/>
      <c r="F1581" s="38"/>
      <c r="G1581" s="38"/>
      <c r="H1581" s="38"/>
      <c r="I1581" s="38"/>
      <c r="J1581" s="38"/>
      <c r="K1581" s="38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F1581" s="38"/>
      <c r="AG1581" s="39"/>
      <c r="AH1581" s="9"/>
    </row>
    <row r="1582" spans="1:34">
      <c r="A1582" s="3"/>
      <c r="B158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82" s="37"/>
      <c r="D1582" s="38"/>
      <c r="E1582" s="38"/>
      <c r="F1582" s="38"/>
      <c r="G1582" s="38"/>
      <c r="H1582" s="38"/>
      <c r="I1582" s="38"/>
      <c r="J1582" s="38"/>
      <c r="K1582" s="38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F1582" s="38"/>
      <c r="AG1582" s="39"/>
      <c r="AH1582" s="9"/>
    </row>
    <row r="1583" spans="1:34">
      <c r="A1583" s="3"/>
      <c r="B158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83" s="37"/>
      <c r="D1583" s="38"/>
      <c r="E1583" s="38"/>
      <c r="F1583" s="38"/>
      <c r="G1583" s="38"/>
      <c r="H1583" s="38"/>
      <c r="I1583" s="38"/>
      <c r="J1583" s="38"/>
      <c r="K1583" s="38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F1583" s="38"/>
      <c r="AG1583" s="39"/>
      <c r="AH1583" s="9"/>
    </row>
    <row r="1584" spans="1:34">
      <c r="A1584" s="3"/>
      <c r="B158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84" s="37"/>
      <c r="D1584" s="38"/>
      <c r="E1584" s="38"/>
      <c r="F1584" s="38"/>
      <c r="G1584" s="38"/>
      <c r="H1584" s="38"/>
      <c r="I1584" s="38"/>
      <c r="J1584" s="38"/>
      <c r="K1584" s="38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F1584" s="38"/>
      <c r="AG1584" s="39"/>
      <c r="AH1584" s="9"/>
    </row>
    <row r="1585" spans="1:34">
      <c r="A1585" s="3"/>
      <c r="B158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85" s="37"/>
      <c r="D1585" s="38"/>
      <c r="E1585" s="38"/>
      <c r="F1585" s="38"/>
      <c r="G1585" s="38"/>
      <c r="H1585" s="38"/>
      <c r="I1585" s="38"/>
      <c r="J1585" s="38"/>
      <c r="K1585" s="38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F1585" s="38"/>
      <c r="AG1585" s="39"/>
      <c r="AH1585" s="9"/>
    </row>
    <row r="1586" spans="1:34">
      <c r="A1586" s="3"/>
      <c r="B158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86" s="37"/>
      <c r="D1586" s="38"/>
      <c r="E1586" s="38"/>
      <c r="F1586" s="38"/>
      <c r="G1586" s="38"/>
      <c r="H1586" s="38"/>
      <c r="I1586" s="38"/>
      <c r="J1586" s="38"/>
      <c r="K1586" s="38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F1586" s="38"/>
      <c r="AG1586" s="39"/>
      <c r="AH1586" s="9"/>
    </row>
    <row r="1587" spans="1:34">
      <c r="A1587" s="3"/>
      <c r="B158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87" s="37"/>
      <c r="D1587" s="38"/>
      <c r="E1587" s="38"/>
      <c r="F1587" s="38"/>
      <c r="G1587" s="38"/>
      <c r="H1587" s="38"/>
      <c r="I1587" s="38"/>
      <c r="J1587" s="38"/>
      <c r="K1587" s="38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F1587" s="38"/>
      <c r="AG1587" s="39"/>
      <c r="AH1587" s="9"/>
    </row>
    <row r="1588" spans="1:34">
      <c r="A1588" s="3"/>
      <c r="B158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88" s="37"/>
      <c r="D1588" s="38"/>
      <c r="E1588" s="38"/>
      <c r="F1588" s="38"/>
      <c r="G1588" s="38"/>
      <c r="H1588" s="38"/>
      <c r="I1588" s="38"/>
      <c r="J1588" s="38"/>
      <c r="K1588" s="38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F1588" s="38"/>
      <c r="AG1588" s="39"/>
      <c r="AH1588" s="9"/>
    </row>
    <row r="1589" spans="1:34">
      <c r="A1589" s="3"/>
      <c r="B158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89" s="37"/>
      <c r="D1589" s="38"/>
      <c r="E1589" s="38"/>
      <c r="F1589" s="38"/>
      <c r="G1589" s="38"/>
      <c r="H1589" s="38"/>
      <c r="I1589" s="38"/>
      <c r="J1589" s="38"/>
      <c r="K1589" s="38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F1589" s="38"/>
      <c r="AG1589" s="39"/>
      <c r="AH1589" s="9"/>
    </row>
    <row r="1590" spans="1:34">
      <c r="A1590" s="3"/>
      <c r="B159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90" s="37"/>
      <c r="D1590" s="38"/>
      <c r="E1590" s="38"/>
      <c r="F1590" s="38"/>
      <c r="G1590" s="38"/>
      <c r="H1590" s="38"/>
      <c r="I1590" s="38"/>
      <c r="J1590" s="38"/>
      <c r="K1590" s="38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F1590" s="38"/>
      <c r="AG1590" s="39"/>
      <c r="AH1590" s="9"/>
    </row>
    <row r="1591" spans="1:34">
      <c r="A1591" s="3"/>
      <c r="B159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91" s="37"/>
      <c r="D1591" s="38"/>
      <c r="E1591" s="38"/>
      <c r="F1591" s="38"/>
      <c r="G1591" s="38"/>
      <c r="H1591" s="38"/>
      <c r="I1591" s="38"/>
      <c r="J1591" s="38"/>
      <c r="K1591" s="38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F1591" s="38"/>
      <c r="AG1591" s="39"/>
      <c r="AH1591" s="9"/>
    </row>
    <row r="1592" spans="1:34">
      <c r="A1592" s="3"/>
      <c r="B159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92" s="37"/>
      <c r="D1592" s="38"/>
      <c r="E1592" s="38"/>
      <c r="F1592" s="38"/>
      <c r="G1592" s="38"/>
      <c r="H1592" s="38"/>
      <c r="I1592" s="38"/>
      <c r="J1592" s="38"/>
      <c r="K1592" s="38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F1592" s="38"/>
      <c r="AG1592" s="39"/>
      <c r="AH1592" s="9"/>
    </row>
    <row r="1593" spans="1:34">
      <c r="A1593" s="3"/>
      <c r="B159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93" s="37"/>
      <c r="D1593" s="38"/>
      <c r="E1593" s="38"/>
      <c r="F1593" s="38"/>
      <c r="G1593" s="38"/>
      <c r="H1593" s="38"/>
      <c r="I1593" s="38"/>
      <c r="J1593" s="38"/>
      <c r="K1593" s="38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F1593" s="38"/>
      <c r="AG1593" s="39"/>
      <c r="AH1593" s="9"/>
    </row>
    <row r="1594" spans="1:34">
      <c r="A1594" s="3"/>
      <c r="B159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94" s="37"/>
      <c r="D1594" s="38"/>
      <c r="E1594" s="38"/>
      <c r="F1594" s="38"/>
      <c r="G1594" s="38"/>
      <c r="H1594" s="38"/>
      <c r="I1594" s="38"/>
      <c r="J1594" s="38"/>
      <c r="K1594" s="38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F1594" s="38"/>
      <c r="AG1594" s="39"/>
      <c r="AH1594" s="9"/>
    </row>
    <row r="1595" spans="1:34">
      <c r="A1595" s="3"/>
      <c r="B159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95" s="37"/>
      <c r="D1595" s="38"/>
      <c r="E1595" s="38"/>
      <c r="F1595" s="38"/>
      <c r="G1595" s="38"/>
      <c r="H1595" s="38"/>
      <c r="I1595" s="38"/>
      <c r="J1595" s="38"/>
      <c r="K1595" s="38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F1595" s="38"/>
      <c r="AG1595" s="39"/>
      <c r="AH1595" s="9"/>
    </row>
    <row r="1596" spans="1:34">
      <c r="A1596" s="3"/>
      <c r="B159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96" s="37"/>
      <c r="D1596" s="38"/>
      <c r="E1596" s="38"/>
      <c r="F1596" s="38"/>
      <c r="G1596" s="38"/>
      <c r="H1596" s="38"/>
      <c r="I1596" s="38"/>
      <c r="J1596" s="38"/>
      <c r="K1596" s="38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F1596" s="38"/>
      <c r="AG1596" s="39"/>
      <c r="AH1596" s="9"/>
    </row>
    <row r="1597" spans="1:34">
      <c r="A1597" s="3"/>
      <c r="B159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97" s="37"/>
      <c r="D1597" s="38"/>
      <c r="E1597" s="38"/>
      <c r="F1597" s="38"/>
      <c r="G1597" s="38"/>
      <c r="H1597" s="38"/>
      <c r="I1597" s="38"/>
      <c r="J1597" s="38"/>
      <c r="K1597" s="38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F1597" s="38"/>
      <c r="AG1597" s="39"/>
      <c r="AH1597" s="9"/>
    </row>
    <row r="1598" spans="1:34">
      <c r="A1598" s="3"/>
      <c r="B159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98" s="37"/>
      <c r="D1598" s="38"/>
      <c r="E1598" s="38"/>
      <c r="F1598" s="38"/>
      <c r="G1598" s="38"/>
      <c r="H1598" s="38"/>
      <c r="I1598" s="38"/>
      <c r="J1598" s="38"/>
      <c r="K1598" s="38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F1598" s="38"/>
      <c r="AG1598" s="39"/>
      <c r="AH1598" s="9"/>
    </row>
    <row r="1599" spans="1:34">
      <c r="A1599" s="3"/>
      <c r="B159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599" s="37"/>
      <c r="D1599" s="38"/>
      <c r="E1599" s="38"/>
      <c r="F1599" s="38"/>
      <c r="G1599" s="38"/>
      <c r="H1599" s="38"/>
      <c r="I1599" s="38"/>
      <c r="J1599" s="38"/>
      <c r="K1599" s="38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F1599" s="38"/>
      <c r="AG1599" s="39"/>
      <c r="AH1599" s="9"/>
    </row>
    <row r="1600" spans="1:34">
      <c r="A1600" s="3"/>
      <c r="B160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00" s="37"/>
      <c r="D1600" s="38"/>
      <c r="E1600" s="38"/>
      <c r="F1600" s="38"/>
      <c r="G1600" s="38"/>
      <c r="H1600" s="38"/>
      <c r="I1600" s="38"/>
      <c r="J1600" s="38"/>
      <c r="K1600" s="38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F1600" s="38"/>
      <c r="AG1600" s="39"/>
      <c r="AH1600" s="9"/>
    </row>
    <row r="1601" spans="1:34">
      <c r="A1601" s="3"/>
      <c r="B160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01" s="37"/>
      <c r="D1601" s="38"/>
      <c r="E1601" s="38"/>
      <c r="F1601" s="38"/>
      <c r="G1601" s="38"/>
      <c r="H1601" s="38"/>
      <c r="I1601" s="38"/>
      <c r="J1601" s="38"/>
      <c r="K1601" s="38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F1601" s="38"/>
      <c r="AG1601" s="39"/>
      <c r="AH1601" s="9"/>
    </row>
    <row r="1602" spans="1:34">
      <c r="A1602" s="3"/>
      <c r="B160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02" s="37"/>
      <c r="D1602" s="38"/>
      <c r="E1602" s="38"/>
      <c r="F1602" s="38"/>
      <c r="G1602" s="38"/>
      <c r="H1602" s="38"/>
      <c r="I1602" s="38"/>
      <c r="J1602" s="38"/>
      <c r="K1602" s="38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F1602" s="38"/>
      <c r="AG1602" s="39"/>
      <c r="AH1602" s="9"/>
    </row>
    <row r="1603" spans="1:34">
      <c r="A1603" s="3"/>
      <c r="B160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03" s="37"/>
      <c r="D1603" s="38"/>
      <c r="E1603" s="38"/>
      <c r="F1603" s="38"/>
      <c r="G1603" s="38"/>
      <c r="H1603" s="38"/>
      <c r="I1603" s="38"/>
      <c r="J1603" s="38"/>
      <c r="K1603" s="38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F1603" s="38"/>
      <c r="AG1603" s="39"/>
      <c r="AH1603" s="9"/>
    </row>
    <row r="1604" spans="1:34">
      <c r="A1604" s="3"/>
      <c r="B160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04" s="37"/>
      <c r="D1604" s="38"/>
      <c r="E1604" s="38"/>
      <c r="F1604" s="38"/>
      <c r="G1604" s="38"/>
      <c r="H1604" s="38"/>
      <c r="I1604" s="38"/>
      <c r="J1604" s="38"/>
      <c r="K1604" s="38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  <c r="AA1604" s="38"/>
      <c r="AB1604" s="38"/>
      <c r="AC1604" s="38"/>
      <c r="AD1604" s="38"/>
      <c r="AE1604" s="38"/>
      <c r="AF1604" s="38"/>
      <c r="AG1604" s="39"/>
      <c r="AH1604" s="9"/>
    </row>
    <row r="1605" spans="1:34">
      <c r="A1605" s="3"/>
      <c r="B160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05" s="37"/>
      <c r="D1605" s="38"/>
      <c r="E1605" s="38"/>
      <c r="F1605" s="38"/>
      <c r="G1605" s="38"/>
      <c r="H1605" s="38"/>
      <c r="I1605" s="38"/>
      <c r="J1605" s="38"/>
      <c r="K1605" s="38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F1605" s="38"/>
      <c r="AG1605" s="39"/>
      <c r="AH1605" s="9"/>
    </row>
    <row r="1606" spans="1:34">
      <c r="A1606" s="3"/>
      <c r="B160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06" s="37"/>
      <c r="D1606" s="38"/>
      <c r="E1606" s="38"/>
      <c r="F1606" s="38"/>
      <c r="G1606" s="38"/>
      <c r="H1606" s="38"/>
      <c r="I1606" s="38"/>
      <c r="J1606" s="38"/>
      <c r="K1606" s="38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F1606" s="38"/>
      <c r="AG1606" s="39"/>
      <c r="AH1606" s="9"/>
    </row>
    <row r="1607" spans="1:34">
      <c r="A1607" s="3"/>
      <c r="B160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07" s="37"/>
      <c r="D1607" s="38"/>
      <c r="E1607" s="38"/>
      <c r="F1607" s="38"/>
      <c r="G1607" s="38"/>
      <c r="H1607" s="38"/>
      <c r="I1607" s="38"/>
      <c r="J1607" s="38"/>
      <c r="K1607" s="38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F1607" s="38"/>
      <c r="AG1607" s="39"/>
      <c r="AH1607" s="9"/>
    </row>
    <row r="1608" spans="1:34">
      <c r="A1608" s="3"/>
      <c r="B160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08" s="37"/>
      <c r="D1608" s="38"/>
      <c r="E1608" s="38"/>
      <c r="F1608" s="38"/>
      <c r="G1608" s="38"/>
      <c r="H1608" s="38"/>
      <c r="I1608" s="38"/>
      <c r="J1608" s="38"/>
      <c r="K1608" s="38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F1608" s="38"/>
      <c r="AG1608" s="39"/>
      <c r="AH1608" s="9"/>
    </row>
    <row r="1609" spans="1:34">
      <c r="A1609" s="3"/>
      <c r="B160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09" s="37"/>
      <c r="D1609" s="38"/>
      <c r="E1609" s="38"/>
      <c r="F1609" s="38"/>
      <c r="G1609" s="38"/>
      <c r="H1609" s="38"/>
      <c r="I1609" s="38"/>
      <c r="J1609" s="38"/>
      <c r="K1609" s="38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F1609" s="38"/>
      <c r="AG1609" s="39"/>
      <c r="AH1609" s="9"/>
    </row>
    <row r="1610" spans="1:34">
      <c r="A1610" s="3"/>
      <c r="B161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10" s="37"/>
      <c r="D1610" s="38"/>
      <c r="E1610" s="38"/>
      <c r="F1610" s="38"/>
      <c r="G1610" s="38"/>
      <c r="H1610" s="38"/>
      <c r="I1610" s="38"/>
      <c r="J1610" s="38"/>
      <c r="K1610" s="38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F1610" s="38"/>
      <c r="AG1610" s="39"/>
      <c r="AH1610" s="9"/>
    </row>
    <row r="1611" spans="1:34">
      <c r="A1611" s="3"/>
      <c r="B161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11" s="37"/>
      <c r="D1611" s="38"/>
      <c r="E1611" s="38"/>
      <c r="F1611" s="38"/>
      <c r="G1611" s="38"/>
      <c r="H1611" s="38"/>
      <c r="I1611" s="38"/>
      <c r="J1611" s="38"/>
      <c r="K1611" s="38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F1611" s="38"/>
      <c r="AG1611" s="39"/>
      <c r="AH1611" s="9"/>
    </row>
    <row r="1612" spans="1:34">
      <c r="A1612" s="3"/>
      <c r="B161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12" s="37"/>
      <c r="D1612" s="38"/>
      <c r="E1612" s="38"/>
      <c r="F1612" s="38"/>
      <c r="G1612" s="38"/>
      <c r="H1612" s="38"/>
      <c r="I1612" s="38"/>
      <c r="J1612" s="38"/>
      <c r="K1612" s="38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F1612" s="38"/>
      <c r="AG1612" s="39"/>
      <c r="AH1612" s="9"/>
    </row>
    <row r="1613" spans="1:34">
      <c r="A1613" s="3"/>
      <c r="B161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13" s="37"/>
      <c r="D1613" s="38"/>
      <c r="E1613" s="38"/>
      <c r="F1613" s="38"/>
      <c r="G1613" s="38"/>
      <c r="H1613" s="38"/>
      <c r="I1613" s="38"/>
      <c r="J1613" s="38"/>
      <c r="K1613" s="38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F1613" s="38"/>
      <c r="AG1613" s="39"/>
      <c r="AH1613" s="9"/>
    </row>
    <row r="1614" spans="1:34">
      <c r="A1614" s="3"/>
      <c r="B161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14" s="37"/>
      <c r="D1614" s="38"/>
      <c r="E1614" s="38"/>
      <c r="F1614" s="38"/>
      <c r="G1614" s="38"/>
      <c r="H1614" s="38"/>
      <c r="I1614" s="38"/>
      <c r="J1614" s="38"/>
      <c r="K1614" s="38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F1614" s="38"/>
      <c r="AG1614" s="39"/>
      <c r="AH1614" s="9"/>
    </row>
    <row r="1615" spans="1:34">
      <c r="A1615" s="3"/>
      <c r="B161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15" s="37"/>
      <c r="D1615" s="38"/>
      <c r="E1615" s="38"/>
      <c r="F1615" s="38"/>
      <c r="G1615" s="38"/>
      <c r="H1615" s="38"/>
      <c r="I1615" s="38"/>
      <c r="J1615" s="38"/>
      <c r="K1615" s="38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  <c r="AA1615" s="38"/>
      <c r="AB1615" s="38"/>
      <c r="AC1615" s="38"/>
      <c r="AD1615" s="38"/>
      <c r="AE1615" s="38"/>
      <c r="AF1615" s="38"/>
      <c r="AG1615" s="39"/>
      <c r="AH1615" s="9"/>
    </row>
    <row r="1616" spans="1:34">
      <c r="A1616" s="3"/>
      <c r="B161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16" s="37"/>
      <c r="D1616" s="38"/>
      <c r="E1616" s="38"/>
      <c r="F1616" s="38"/>
      <c r="G1616" s="38"/>
      <c r="H1616" s="38"/>
      <c r="I1616" s="38"/>
      <c r="J1616" s="38"/>
      <c r="K1616" s="38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F1616" s="38"/>
      <c r="AG1616" s="39"/>
      <c r="AH1616" s="9"/>
    </row>
    <row r="1617" spans="1:34">
      <c r="A1617" s="3"/>
      <c r="B161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17" s="37"/>
      <c r="D1617" s="38"/>
      <c r="E1617" s="38"/>
      <c r="F1617" s="38"/>
      <c r="G1617" s="38"/>
      <c r="H1617" s="38"/>
      <c r="I1617" s="38"/>
      <c r="J1617" s="38"/>
      <c r="K1617" s="38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F1617" s="38"/>
      <c r="AG1617" s="39"/>
      <c r="AH1617" s="9"/>
    </row>
    <row r="1618" spans="1:34">
      <c r="A1618" s="3"/>
      <c r="B161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18" s="37"/>
      <c r="D1618" s="38"/>
      <c r="E1618" s="38"/>
      <c r="F1618" s="38"/>
      <c r="G1618" s="38"/>
      <c r="H1618" s="38"/>
      <c r="I1618" s="38"/>
      <c r="J1618" s="38"/>
      <c r="K1618" s="38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F1618" s="38"/>
      <c r="AG1618" s="39"/>
      <c r="AH1618" s="9"/>
    </row>
    <row r="1619" spans="1:34">
      <c r="A1619" s="3"/>
      <c r="B161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19" s="37"/>
      <c r="D1619" s="38"/>
      <c r="E1619" s="38"/>
      <c r="F1619" s="38"/>
      <c r="G1619" s="38"/>
      <c r="H1619" s="38"/>
      <c r="I1619" s="38"/>
      <c r="J1619" s="38"/>
      <c r="K1619" s="38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F1619" s="38"/>
      <c r="AG1619" s="39"/>
      <c r="AH1619" s="9"/>
    </row>
    <row r="1620" spans="1:34">
      <c r="A1620" s="3"/>
      <c r="B162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20" s="37"/>
      <c r="D1620" s="38"/>
      <c r="E1620" s="38"/>
      <c r="F1620" s="38"/>
      <c r="G1620" s="38"/>
      <c r="H1620" s="38"/>
      <c r="I1620" s="38"/>
      <c r="J1620" s="38"/>
      <c r="K1620" s="38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F1620" s="38"/>
      <c r="AG1620" s="39"/>
      <c r="AH1620" s="9"/>
    </row>
    <row r="1621" spans="1:34">
      <c r="A1621" s="3"/>
      <c r="B162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21" s="37"/>
      <c r="D1621" s="38"/>
      <c r="E1621" s="38"/>
      <c r="F1621" s="38"/>
      <c r="G1621" s="38"/>
      <c r="H1621" s="38"/>
      <c r="I1621" s="38"/>
      <c r="J1621" s="38"/>
      <c r="K1621" s="38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F1621" s="38"/>
      <c r="AG1621" s="39"/>
      <c r="AH1621" s="9"/>
    </row>
    <row r="1622" spans="1:34">
      <c r="A1622" s="3"/>
      <c r="B162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22" s="37"/>
      <c r="D1622" s="38"/>
      <c r="E1622" s="38"/>
      <c r="F1622" s="38"/>
      <c r="G1622" s="38"/>
      <c r="H1622" s="38"/>
      <c r="I1622" s="38"/>
      <c r="J1622" s="38"/>
      <c r="K1622" s="38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F1622" s="38"/>
      <c r="AG1622" s="39"/>
      <c r="AH1622" s="9"/>
    </row>
    <row r="1623" spans="1:34">
      <c r="A1623" s="3"/>
      <c r="B162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23" s="37"/>
      <c r="D1623" s="38"/>
      <c r="E1623" s="38"/>
      <c r="F1623" s="38"/>
      <c r="G1623" s="38"/>
      <c r="H1623" s="38"/>
      <c r="I1623" s="38"/>
      <c r="J1623" s="38"/>
      <c r="K1623" s="38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F1623" s="38"/>
      <c r="AG1623" s="39"/>
      <c r="AH1623" s="9"/>
    </row>
    <row r="1624" spans="1:34">
      <c r="A1624" s="3"/>
      <c r="B162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24" s="37"/>
      <c r="D1624" s="38"/>
      <c r="E1624" s="38"/>
      <c r="F1624" s="38"/>
      <c r="G1624" s="38"/>
      <c r="H1624" s="38"/>
      <c r="I1624" s="38"/>
      <c r="J1624" s="38"/>
      <c r="K1624" s="38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F1624" s="38"/>
      <c r="AG1624" s="39"/>
      <c r="AH1624" s="9"/>
    </row>
    <row r="1625" spans="1:34">
      <c r="A1625" s="3"/>
      <c r="B162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25" s="37"/>
      <c r="D1625" s="38"/>
      <c r="E1625" s="38"/>
      <c r="F1625" s="38"/>
      <c r="G1625" s="38"/>
      <c r="H1625" s="38"/>
      <c r="I1625" s="38"/>
      <c r="J1625" s="38"/>
      <c r="K1625" s="38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F1625" s="38"/>
      <c r="AG1625" s="39"/>
      <c r="AH1625" s="9"/>
    </row>
    <row r="1626" spans="1:34">
      <c r="A1626" s="3"/>
      <c r="B162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26" s="37"/>
      <c r="D1626" s="38"/>
      <c r="E1626" s="38"/>
      <c r="F1626" s="38"/>
      <c r="G1626" s="38"/>
      <c r="H1626" s="38"/>
      <c r="I1626" s="38"/>
      <c r="J1626" s="38"/>
      <c r="K1626" s="38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F1626" s="38"/>
      <c r="AG1626" s="39"/>
      <c r="AH1626" s="9"/>
    </row>
    <row r="1627" spans="1:34">
      <c r="A1627" s="3"/>
      <c r="B162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27" s="37"/>
      <c r="D1627" s="38"/>
      <c r="E1627" s="38"/>
      <c r="F1627" s="38"/>
      <c r="G1627" s="38"/>
      <c r="H1627" s="38"/>
      <c r="I1627" s="38"/>
      <c r="J1627" s="38"/>
      <c r="K1627" s="38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F1627" s="38"/>
      <c r="AG1627" s="39"/>
      <c r="AH1627" s="9"/>
    </row>
    <row r="1628" spans="1:34">
      <c r="A1628" s="3"/>
      <c r="B162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28" s="37"/>
      <c r="D1628" s="38"/>
      <c r="E1628" s="38"/>
      <c r="F1628" s="38"/>
      <c r="G1628" s="38"/>
      <c r="H1628" s="38"/>
      <c r="I1628" s="38"/>
      <c r="J1628" s="38"/>
      <c r="K1628" s="38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F1628" s="38"/>
      <c r="AG1628" s="39"/>
      <c r="AH1628" s="9"/>
    </row>
    <row r="1629" spans="1:34">
      <c r="A1629" s="3"/>
      <c r="B162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29" s="37"/>
      <c r="D1629" s="38"/>
      <c r="E1629" s="38"/>
      <c r="F1629" s="38"/>
      <c r="G1629" s="38"/>
      <c r="H1629" s="38"/>
      <c r="I1629" s="38"/>
      <c r="J1629" s="38"/>
      <c r="K1629" s="38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F1629" s="38"/>
      <c r="AG1629" s="39"/>
      <c r="AH1629" s="9"/>
    </row>
    <row r="1630" spans="1:34">
      <c r="A1630" s="3"/>
      <c r="B163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30" s="37"/>
      <c r="D1630" s="38"/>
      <c r="E1630" s="38"/>
      <c r="F1630" s="38"/>
      <c r="G1630" s="38"/>
      <c r="H1630" s="38"/>
      <c r="I1630" s="38"/>
      <c r="J1630" s="38"/>
      <c r="K1630" s="38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8"/>
      <c r="X1630" s="38"/>
      <c r="Y1630" s="38"/>
      <c r="Z1630" s="38"/>
      <c r="AA1630" s="38"/>
      <c r="AB1630" s="38"/>
      <c r="AC1630" s="38"/>
      <c r="AD1630" s="38"/>
      <c r="AE1630" s="38"/>
      <c r="AF1630" s="38"/>
      <c r="AG1630" s="39"/>
      <c r="AH1630" s="9"/>
    </row>
    <row r="1631" spans="1:34">
      <c r="A1631" s="3"/>
      <c r="B163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31" s="37"/>
      <c r="D1631" s="38"/>
      <c r="E1631" s="38"/>
      <c r="F1631" s="38"/>
      <c r="G1631" s="38"/>
      <c r="H1631" s="38"/>
      <c r="I1631" s="38"/>
      <c r="J1631" s="38"/>
      <c r="K1631" s="38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  <c r="AA1631" s="38"/>
      <c r="AB1631" s="38"/>
      <c r="AC1631" s="38"/>
      <c r="AD1631" s="38"/>
      <c r="AE1631" s="38"/>
      <c r="AF1631" s="38"/>
      <c r="AG1631" s="39"/>
      <c r="AH1631" s="9"/>
    </row>
    <row r="1632" spans="1:34">
      <c r="A1632" s="3"/>
      <c r="B163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32" s="37"/>
      <c r="D1632" s="38"/>
      <c r="E1632" s="38"/>
      <c r="F1632" s="38"/>
      <c r="G1632" s="38"/>
      <c r="H1632" s="38"/>
      <c r="I1632" s="38"/>
      <c r="J1632" s="38"/>
      <c r="K1632" s="38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  <c r="AA1632" s="38"/>
      <c r="AB1632" s="38"/>
      <c r="AC1632" s="38"/>
      <c r="AD1632" s="38"/>
      <c r="AE1632" s="38"/>
      <c r="AF1632" s="38"/>
      <c r="AG1632" s="39"/>
      <c r="AH1632" s="9"/>
    </row>
    <row r="1633" spans="1:34">
      <c r="A1633" s="3"/>
      <c r="B163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33" s="37"/>
      <c r="D1633" s="38"/>
      <c r="E1633" s="38"/>
      <c r="F1633" s="38"/>
      <c r="G1633" s="38"/>
      <c r="H1633" s="38"/>
      <c r="I1633" s="38"/>
      <c r="J1633" s="38"/>
      <c r="K1633" s="38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  <c r="AA1633" s="38"/>
      <c r="AB1633" s="38"/>
      <c r="AC1633" s="38"/>
      <c r="AD1633" s="38"/>
      <c r="AE1633" s="38"/>
      <c r="AF1633" s="38"/>
      <c r="AG1633" s="39"/>
      <c r="AH1633" s="9"/>
    </row>
    <row r="1634" spans="1:34">
      <c r="A1634" s="3"/>
      <c r="B163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34" s="37"/>
      <c r="D1634" s="38"/>
      <c r="E1634" s="38"/>
      <c r="F1634" s="38"/>
      <c r="G1634" s="38"/>
      <c r="H1634" s="38"/>
      <c r="I1634" s="38"/>
      <c r="J1634" s="38"/>
      <c r="K1634" s="38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/>
      <c r="AF1634" s="38"/>
      <c r="AG1634" s="39"/>
      <c r="AH1634" s="9"/>
    </row>
    <row r="1635" spans="1:34">
      <c r="A1635" s="3"/>
      <c r="B163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35" s="37"/>
      <c r="D1635" s="38"/>
      <c r="E1635" s="38"/>
      <c r="F1635" s="38"/>
      <c r="G1635" s="38"/>
      <c r="H1635" s="38"/>
      <c r="I1635" s="38"/>
      <c r="J1635" s="38"/>
      <c r="K1635" s="38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F1635" s="38"/>
      <c r="AG1635" s="39"/>
      <c r="AH1635" s="9"/>
    </row>
    <row r="1636" spans="1:34">
      <c r="A1636" s="3"/>
      <c r="B163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36" s="37"/>
      <c r="D1636" s="38"/>
      <c r="E1636" s="38"/>
      <c r="F1636" s="38"/>
      <c r="G1636" s="38"/>
      <c r="H1636" s="38"/>
      <c r="I1636" s="38"/>
      <c r="J1636" s="38"/>
      <c r="K1636" s="38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8"/>
      <c r="X1636" s="38"/>
      <c r="Y1636" s="38"/>
      <c r="Z1636" s="38"/>
      <c r="AA1636" s="38"/>
      <c r="AB1636" s="38"/>
      <c r="AC1636" s="38"/>
      <c r="AD1636" s="38"/>
      <c r="AE1636" s="38"/>
      <c r="AF1636" s="38"/>
      <c r="AG1636" s="39"/>
      <c r="AH1636" s="9"/>
    </row>
    <row r="1637" spans="1:34">
      <c r="A1637" s="3"/>
      <c r="B163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37" s="37"/>
      <c r="D1637" s="38"/>
      <c r="E1637" s="38"/>
      <c r="F1637" s="38"/>
      <c r="G1637" s="38"/>
      <c r="H1637" s="38"/>
      <c r="I1637" s="38"/>
      <c r="J1637" s="38"/>
      <c r="K1637" s="38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  <c r="AA1637" s="38"/>
      <c r="AB1637" s="38"/>
      <c r="AC1637" s="38"/>
      <c r="AD1637" s="38"/>
      <c r="AE1637" s="38"/>
      <c r="AF1637" s="38"/>
      <c r="AG1637" s="39"/>
      <c r="AH1637" s="9"/>
    </row>
    <row r="1638" spans="1:34">
      <c r="A1638" s="3"/>
      <c r="B163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38" s="37"/>
      <c r="D1638" s="38"/>
      <c r="E1638" s="38"/>
      <c r="F1638" s="38"/>
      <c r="G1638" s="38"/>
      <c r="H1638" s="38"/>
      <c r="I1638" s="38"/>
      <c r="J1638" s="38"/>
      <c r="K1638" s="38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  <c r="AA1638" s="38"/>
      <c r="AB1638" s="38"/>
      <c r="AC1638" s="38"/>
      <c r="AD1638" s="38"/>
      <c r="AE1638" s="38"/>
      <c r="AF1638" s="38"/>
      <c r="AG1638" s="39"/>
      <c r="AH1638" s="9"/>
    </row>
    <row r="1639" spans="1:34">
      <c r="A1639" s="3"/>
      <c r="B163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39" s="37"/>
      <c r="D1639" s="38"/>
      <c r="E1639" s="38"/>
      <c r="F1639" s="38"/>
      <c r="G1639" s="38"/>
      <c r="H1639" s="38"/>
      <c r="I1639" s="38"/>
      <c r="J1639" s="38"/>
      <c r="K1639" s="38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F1639" s="38"/>
      <c r="AG1639" s="39"/>
      <c r="AH1639" s="9"/>
    </row>
    <row r="1640" spans="1:34">
      <c r="A1640" s="3"/>
      <c r="B164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40" s="37"/>
      <c r="D1640" s="38"/>
      <c r="E1640" s="38"/>
      <c r="F1640" s="38"/>
      <c r="G1640" s="38"/>
      <c r="H1640" s="38"/>
      <c r="I1640" s="38"/>
      <c r="J1640" s="38"/>
      <c r="K1640" s="38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F1640" s="38"/>
      <c r="AG1640" s="39"/>
      <c r="AH1640" s="9"/>
    </row>
    <row r="1641" spans="1:34">
      <c r="A1641" s="3"/>
      <c r="B164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41" s="37"/>
      <c r="D1641" s="38"/>
      <c r="E1641" s="38"/>
      <c r="F1641" s="38"/>
      <c r="G1641" s="38"/>
      <c r="H1641" s="38"/>
      <c r="I1641" s="38"/>
      <c r="J1641" s="38"/>
      <c r="K1641" s="38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  <c r="AA1641" s="38"/>
      <c r="AB1641" s="38"/>
      <c r="AC1641" s="38"/>
      <c r="AD1641" s="38"/>
      <c r="AE1641" s="38"/>
      <c r="AF1641" s="38"/>
      <c r="AG1641" s="39"/>
      <c r="AH1641" s="9"/>
    </row>
    <row r="1642" spans="1:34">
      <c r="A1642" s="3"/>
      <c r="B164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42" s="37"/>
      <c r="D1642" s="38"/>
      <c r="E1642" s="38"/>
      <c r="F1642" s="38"/>
      <c r="G1642" s="38"/>
      <c r="H1642" s="38"/>
      <c r="I1642" s="38"/>
      <c r="J1642" s="38"/>
      <c r="K1642" s="38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  <c r="AA1642" s="38"/>
      <c r="AB1642" s="38"/>
      <c r="AC1642" s="38"/>
      <c r="AD1642" s="38"/>
      <c r="AE1642" s="38"/>
      <c r="AF1642" s="38"/>
      <c r="AG1642" s="39"/>
      <c r="AH1642" s="9"/>
    </row>
    <row r="1643" spans="1:34">
      <c r="A1643" s="3"/>
      <c r="B164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43" s="37"/>
      <c r="D1643" s="38"/>
      <c r="E1643" s="38"/>
      <c r="F1643" s="38"/>
      <c r="G1643" s="38"/>
      <c r="H1643" s="38"/>
      <c r="I1643" s="38"/>
      <c r="J1643" s="38"/>
      <c r="K1643" s="38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F1643" s="38"/>
      <c r="AG1643" s="39"/>
      <c r="AH1643" s="9"/>
    </row>
    <row r="1644" spans="1:34">
      <c r="A1644" s="3"/>
      <c r="B164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44" s="37"/>
      <c r="D1644" s="38"/>
      <c r="E1644" s="38"/>
      <c r="F1644" s="38"/>
      <c r="G1644" s="38"/>
      <c r="H1644" s="38"/>
      <c r="I1644" s="38"/>
      <c r="J1644" s="38"/>
      <c r="K1644" s="38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  <c r="AA1644" s="38"/>
      <c r="AB1644" s="38"/>
      <c r="AC1644" s="38"/>
      <c r="AD1644" s="38"/>
      <c r="AE1644" s="38"/>
      <c r="AF1644" s="38"/>
      <c r="AG1644" s="39"/>
      <c r="AH1644" s="9"/>
    </row>
    <row r="1645" spans="1:34">
      <c r="A1645" s="3"/>
      <c r="B164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45" s="37"/>
      <c r="D1645" s="38"/>
      <c r="E1645" s="38"/>
      <c r="F1645" s="38"/>
      <c r="G1645" s="38"/>
      <c r="H1645" s="38"/>
      <c r="I1645" s="38"/>
      <c r="J1645" s="38"/>
      <c r="K1645" s="38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F1645" s="38"/>
      <c r="AG1645" s="39"/>
      <c r="AH1645" s="9"/>
    </row>
    <row r="1646" spans="1:34">
      <c r="A1646" s="3"/>
      <c r="B164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46" s="37"/>
      <c r="D1646" s="38"/>
      <c r="E1646" s="38"/>
      <c r="F1646" s="38"/>
      <c r="G1646" s="38"/>
      <c r="H1646" s="38"/>
      <c r="I1646" s="38"/>
      <c r="J1646" s="38"/>
      <c r="K1646" s="38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  <c r="AA1646" s="38"/>
      <c r="AB1646" s="38"/>
      <c r="AC1646" s="38"/>
      <c r="AD1646" s="38"/>
      <c r="AE1646" s="38"/>
      <c r="AF1646" s="38"/>
      <c r="AG1646" s="39"/>
      <c r="AH1646" s="9"/>
    </row>
    <row r="1647" spans="1:34">
      <c r="A1647" s="3"/>
      <c r="B164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47" s="37"/>
      <c r="D1647" s="38"/>
      <c r="E1647" s="38"/>
      <c r="F1647" s="38"/>
      <c r="G1647" s="38"/>
      <c r="H1647" s="38"/>
      <c r="I1647" s="38"/>
      <c r="J1647" s="38"/>
      <c r="K1647" s="38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F1647" s="38"/>
      <c r="AG1647" s="39"/>
      <c r="AH1647" s="9"/>
    </row>
    <row r="1648" spans="1:34">
      <c r="A1648" s="3"/>
      <c r="B164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48" s="37"/>
      <c r="D1648" s="38"/>
      <c r="E1648" s="38"/>
      <c r="F1648" s="38"/>
      <c r="G1648" s="38"/>
      <c r="H1648" s="38"/>
      <c r="I1648" s="38"/>
      <c r="J1648" s="38"/>
      <c r="K1648" s="38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F1648" s="38"/>
      <c r="AG1648" s="39"/>
      <c r="AH1648" s="9"/>
    </row>
    <row r="1649" spans="1:34">
      <c r="A1649" s="3"/>
      <c r="B164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49" s="37"/>
      <c r="D1649" s="38"/>
      <c r="E1649" s="38"/>
      <c r="F1649" s="38"/>
      <c r="G1649" s="38"/>
      <c r="H1649" s="38"/>
      <c r="I1649" s="38"/>
      <c r="J1649" s="38"/>
      <c r="K1649" s="38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F1649" s="38"/>
      <c r="AG1649" s="39"/>
      <c r="AH1649" s="9"/>
    </row>
    <row r="1650" spans="1:34">
      <c r="A1650" s="3"/>
      <c r="B165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50" s="37"/>
      <c r="D1650" s="38"/>
      <c r="E1650" s="38"/>
      <c r="F1650" s="38"/>
      <c r="G1650" s="38"/>
      <c r="H1650" s="38"/>
      <c r="I1650" s="38"/>
      <c r="J1650" s="38"/>
      <c r="K1650" s="38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8"/>
      <c r="X1650" s="38"/>
      <c r="Y1650" s="38"/>
      <c r="Z1650" s="38"/>
      <c r="AA1650" s="38"/>
      <c r="AB1650" s="38"/>
      <c r="AC1650" s="38"/>
      <c r="AD1650" s="38"/>
      <c r="AE1650" s="38"/>
      <c r="AF1650" s="38"/>
      <c r="AG1650" s="39"/>
      <c r="AH1650" s="9"/>
    </row>
    <row r="1651" spans="1:34">
      <c r="A1651" s="3"/>
      <c r="B165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51" s="37"/>
      <c r="D1651" s="38"/>
      <c r="E1651" s="38"/>
      <c r="F1651" s="38"/>
      <c r="G1651" s="38"/>
      <c r="H1651" s="38"/>
      <c r="I1651" s="38"/>
      <c r="J1651" s="38"/>
      <c r="K1651" s="38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  <c r="AA1651" s="38"/>
      <c r="AB1651" s="38"/>
      <c r="AC1651" s="38"/>
      <c r="AD1651" s="38"/>
      <c r="AE1651" s="38"/>
      <c r="AF1651" s="38"/>
      <c r="AG1651" s="39"/>
      <c r="AH1651" s="9"/>
    </row>
    <row r="1652" spans="1:34">
      <c r="A1652" s="3"/>
      <c r="B165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52" s="37"/>
      <c r="D1652" s="38"/>
      <c r="E1652" s="38"/>
      <c r="F1652" s="38"/>
      <c r="G1652" s="38"/>
      <c r="H1652" s="38"/>
      <c r="I1652" s="38"/>
      <c r="J1652" s="38"/>
      <c r="K1652" s="38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F1652" s="38"/>
      <c r="AG1652" s="39"/>
      <c r="AH1652" s="9"/>
    </row>
    <row r="1653" spans="1:34">
      <c r="A1653" s="3"/>
      <c r="B165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53" s="37"/>
      <c r="D1653" s="38"/>
      <c r="E1653" s="38"/>
      <c r="F1653" s="38"/>
      <c r="G1653" s="38"/>
      <c r="H1653" s="38"/>
      <c r="I1653" s="38"/>
      <c r="J1653" s="38"/>
      <c r="K1653" s="38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  <c r="AA1653" s="38"/>
      <c r="AB1653" s="38"/>
      <c r="AC1653" s="38"/>
      <c r="AD1653" s="38"/>
      <c r="AE1653" s="38"/>
      <c r="AF1653" s="38"/>
      <c r="AG1653" s="39"/>
      <c r="AH1653" s="9"/>
    </row>
    <row r="1654" spans="1:34">
      <c r="A1654" s="3"/>
      <c r="B165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54" s="37"/>
      <c r="D1654" s="38"/>
      <c r="E1654" s="38"/>
      <c r="F1654" s="38"/>
      <c r="G1654" s="38"/>
      <c r="H1654" s="38"/>
      <c r="I1654" s="38"/>
      <c r="J1654" s="38"/>
      <c r="K1654" s="38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F1654" s="38"/>
      <c r="AG1654" s="39"/>
      <c r="AH1654" s="9"/>
    </row>
    <row r="1655" spans="1:34">
      <c r="A1655" s="3"/>
      <c r="B165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55" s="37"/>
      <c r="D1655" s="38"/>
      <c r="E1655" s="38"/>
      <c r="F1655" s="38"/>
      <c r="G1655" s="38"/>
      <c r="H1655" s="38"/>
      <c r="I1655" s="38"/>
      <c r="J1655" s="38"/>
      <c r="K1655" s="38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  <c r="AA1655" s="38"/>
      <c r="AB1655" s="38"/>
      <c r="AC1655" s="38"/>
      <c r="AD1655" s="38"/>
      <c r="AE1655" s="38"/>
      <c r="AF1655" s="38"/>
      <c r="AG1655" s="39"/>
      <c r="AH1655" s="9"/>
    </row>
    <row r="1656" spans="1:34">
      <c r="A1656" s="3"/>
      <c r="B165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56" s="37"/>
      <c r="D1656" s="38"/>
      <c r="E1656" s="38"/>
      <c r="F1656" s="38"/>
      <c r="G1656" s="38"/>
      <c r="H1656" s="38"/>
      <c r="I1656" s="38"/>
      <c r="J1656" s="38"/>
      <c r="K1656" s="38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  <c r="AA1656" s="38"/>
      <c r="AB1656" s="38"/>
      <c r="AC1656" s="38"/>
      <c r="AD1656" s="38"/>
      <c r="AE1656" s="38"/>
      <c r="AF1656" s="38"/>
      <c r="AG1656" s="39"/>
      <c r="AH1656" s="9"/>
    </row>
    <row r="1657" spans="1:34">
      <c r="A1657" s="3"/>
      <c r="B165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57" s="37"/>
      <c r="D1657" s="38"/>
      <c r="E1657" s="38"/>
      <c r="F1657" s="38"/>
      <c r="G1657" s="38"/>
      <c r="H1657" s="38"/>
      <c r="I1657" s="38"/>
      <c r="J1657" s="38"/>
      <c r="K1657" s="38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F1657" s="38"/>
      <c r="AG1657" s="39"/>
      <c r="AH1657" s="9"/>
    </row>
    <row r="1658" spans="1:34">
      <c r="A1658" s="3"/>
      <c r="B165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58" s="37"/>
      <c r="D1658" s="38"/>
      <c r="E1658" s="38"/>
      <c r="F1658" s="38"/>
      <c r="G1658" s="38"/>
      <c r="H1658" s="38"/>
      <c r="I1658" s="38"/>
      <c r="J1658" s="38"/>
      <c r="K1658" s="38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  <c r="AA1658" s="38"/>
      <c r="AB1658" s="38"/>
      <c r="AC1658" s="38"/>
      <c r="AD1658" s="38"/>
      <c r="AE1658" s="38"/>
      <c r="AF1658" s="38"/>
      <c r="AG1658" s="39"/>
      <c r="AH1658" s="9"/>
    </row>
    <row r="1659" spans="1:34">
      <c r="A1659" s="3"/>
      <c r="B165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59" s="37"/>
      <c r="D1659" s="38"/>
      <c r="E1659" s="38"/>
      <c r="F1659" s="38"/>
      <c r="G1659" s="38"/>
      <c r="H1659" s="38"/>
      <c r="I1659" s="38"/>
      <c r="J1659" s="38"/>
      <c r="K1659" s="38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F1659" s="38"/>
      <c r="AG1659" s="39"/>
      <c r="AH1659" s="9"/>
    </row>
    <row r="1660" spans="1:34">
      <c r="A1660" s="3"/>
      <c r="B166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60" s="37"/>
      <c r="D1660" s="38"/>
      <c r="E1660" s="38"/>
      <c r="F1660" s="38"/>
      <c r="G1660" s="38"/>
      <c r="H1660" s="38"/>
      <c r="I1660" s="38"/>
      <c r="J1660" s="38"/>
      <c r="K1660" s="38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  <c r="AA1660" s="38"/>
      <c r="AB1660" s="38"/>
      <c r="AC1660" s="38"/>
      <c r="AD1660" s="38"/>
      <c r="AE1660" s="38"/>
      <c r="AF1660" s="38"/>
      <c r="AG1660" s="39"/>
      <c r="AH1660" s="9"/>
    </row>
    <row r="1661" spans="1:34">
      <c r="A1661" s="3"/>
      <c r="B166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61" s="37"/>
      <c r="D1661" s="38"/>
      <c r="E1661" s="38"/>
      <c r="F1661" s="38"/>
      <c r="G1661" s="38"/>
      <c r="H1661" s="38"/>
      <c r="I1661" s="38"/>
      <c r="J1661" s="38"/>
      <c r="K1661" s="38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F1661" s="38"/>
      <c r="AG1661" s="39"/>
      <c r="AH1661" s="9"/>
    </row>
    <row r="1662" spans="1:34">
      <c r="A1662" s="3"/>
      <c r="B166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62" s="37"/>
      <c r="D1662" s="38"/>
      <c r="E1662" s="38"/>
      <c r="F1662" s="38"/>
      <c r="G1662" s="38"/>
      <c r="H1662" s="38"/>
      <c r="I1662" s="38"/>
      <c r="J1662" s="38"/>
      <c r="K1662" s="38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  <c r="AA1662" s="38"/>
      <c r="AB1662" s="38"/>
      <c r="AC1662" s="38"/>
      <c r="AD1662" s="38"/>
      <c r="AE1662" s="38"/>
      <c r="AF1662" s="38"/>
      <c r="AG1662" s="39"/>
      <c r="AH1662" s="9"/>
    </row>
    <row r="1663" spans="1:34">
      <c r="A1663" s="3"/>
      <c r="B166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63" s="37"/>
      <c r="D1663" s="38"/>
      <c r="E1663" s="38"/>
      <c r="F1663" s="38"/>
      <c r="G1663" s="38"/>
      <c r="H1663" s="38"/>
      <c r="I1663" s="38"/>
      <c r="J1663" s="38"/>
      <c r="K1663" s="38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F1663" s="38"/>
      <c r="AG1663" s="39"/>
      <c r="AH1663" s="9"/>
    </row>
    <row r="1664" spans="1:34">
      <c r="A1664" s="3"/>
      <c r="B166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64" s="37"/>
      <c r="D1664" s="38"/>
      <c r="E1664" s="38"/>
      <c r="F1664" s="38"/>
      <c r="G1664" s="38"/>
      <c r="H1664" s="38"/>
      <c r="I1664" s="38"/>
      <c r="J1664" s="38"/>
      <c r="K1664" s="38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8"/>
      <c r="X1664" s="38"/>
      <c r="Y1664" s="38"/>
      <c r="Z1664" s="38"/>
      <c r="AA1664" s="38"/>
      <c r="AB1664" s="38"/>
      <c r="AC1664" s="38"/>
      <c r="AD1664" s="38"/>
      <c r="AE1664" s="38"/>
      <c r="AF1664" s="38"/>
      <c r="AG1664" s="39"/>
      <c r="AH1664" s="9"/>
    </row>
    <row r="1665" spans="1:34">
      <c r="A1665" s="3"/>
      <c r="B166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65" s="37"/>
      <c r="D1665" s="38"/>
      <c r="E1665" s="38"/>
      <c r="F1665" s="38"/>
      <c r="G1665" s="38"/>
      <c r="H1665" s="38"/>
      <c r="I1665" s="38"/>
      <c r="J1665" s="38"/>
      <c r="K1665" s="38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8"/>
      <c r="X1665" s="38"/>
      <c r="Y1665" s="38"/>
      <c r="Z1665" s="38"/>
      <c r="AA1665" s="38"/>
      <c r="AB1665" s="38"/>
      <c r="AC1665" s="38"/>
      <c r="AD1665" s="38"/>
      <c r="AE1665" s="38"/>
      <c r="AF1665" s="38"/>
      <c r="AG1665" s="39"/>
      <c r="AH1665" s="9"/>
    </row>
    <row r="1666" spans="1:34">
      <c r="A1666" s="3"/>
      <c r="B166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66" s="37"/>
      <c r="D1666" s="38"/>
      <c r="E1666" s="38"/>
      <c r="F1666" s="38"/>
      <c r="G1666" s="38"/>
      <c r="H1666" s="38"/>
      <c r="I1666" s="38"/>
      <c r="J1666" s="38"/>
      <c r="K1666" s="38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F1666" s="38"/>
      <c r="AG1666" s="39"/>
      <c r="AH1666" s="9"/>
    </row>
    <row r="1667" spans="1:34">
      <c r="A1667" s="3"/>
      <c r="B166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67" s="37"/>
      <c r="D1667" s="38"/>
      <c r="E1667" s="38"/>
      <c r="F1667" s="38"/>
      <c r="G1667" s="38"/>
      <c r="H1667" s="38"/>
      <c r="I1667" s="38"/>
      <c r="J1667" s="38"/>
      <c r="K1667" s="38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  <c r="AA1667" s="38"/>
      <c r="AB1667" s="38"/>
      <c r="AC1667" s="38"/>
      <c r="AD1667" s="38"/>
      <c r="AE1667" s="38"/>
      <c r="AF1667" s="38"/>
      <c r="AG1667" s="39"/>
      <c r="AH1667" s="9"/>
    </row>
    <row r="1668" spans="1:34">
      <c r="A1668" s="3"/>
      <c r="B166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68" s="37"/>
      <c r="D1668" s="38"/>
      <c r="E1668" s="38"/>
      <c r="F1668" s="38"/>
      <c r="G1668" s="38"/>
      <c r="H1668" s="38"/>
      <c r="I1668" s="38"/>
      <c r="J1668" s="38"/>
      <c r="K1668" s="38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  <c r="AA1668" s="38"/>
      <c r="AB1668" s="38"/>
      <c r="AC1668" s="38"/>
      <c r="AD1668" s="38"/>
      <c r="AE1668" s="38"/>
      <c r="AF1668" s="38"/>
      <c r="AG1668" s="39"/>
      <c r="AH1668" s="9"/>
    </row>
    <row r="1669" spans="1:34">
      <c r="A1669" s="3"/>
      <c r="B166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69" s="37"/>
      <c r="D1669" s="38"/>
      <c r="E1669" s="38"/>
      <c r="F1669" s="38"/>
      <c r="G1669" s="38"/>
      <c r="H1669" s="38"/>
      <c r="I1669" s="38"/>
      <c r="J1669" s="38"/>
      <c r="K1669" s="38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8"/>
      <c r="X1669" s="38"/>
      <c r="Y1669" s="38"/>
      <c r="Z1669" s="38"/>
      <c r="AA1669" s="38"/>
      <c r="AB1669" s="38"/>
      <c r="AC1669" s="38"/>
      <c r="AD1669" s="38"/>
      <c r="AE1669" s="38"/>
      <c r="AF1669" s="38"/>
      <c r="AG1669" s="39"/>
      <c r="AH1669" s="9"/>
    </row>
    <row r="1670" spans="1:34">
      <c r="A1670" s="3"/>
      <c r="B167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70" s="37"/>
      <c r="D1670" s="38"/>
      <c r="E1670" s="38"/>
      <c r="F1670" s="38"/>
      <c r="G1670" s="38"/>
      <c r="H1670" s="38"/>
      <c r="I1670" s="38"/>
      <c r="J1670" s="38"/>
      <c r="K1670" s="38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F1670" s="38"/>
      <c r="AG1670" s="39"/>
      <c r="AH1670" s="9"/>
    </row>
    <row r="1671" spans="1:34">
      <c r="A1671" s="3"/>
      <c r="B167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71" s="37"/>
      <c r="D1671" s="38"/>
      <c r="E1671" s="38"/>
      <c r="F1671" s="38"/>
      <c r="G1671" s="38"/>
      <c r="H1671" s="38"/>
      <c r="I1671" s="38"/>
      <c r="J1671" s="38"/>
      <c r="K1671" s="38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  <c r="AA1671" s="38"/>
      <c r="AB1671" s="38"/>
      <c r="AC1671" s="38"/>
      <c r="AD1671" s="38"/>
      <c r="AE1671" s="38"/>
      <c r="AF1671" s="38"/>
      <c r="AG1671" s="39"/>
      <c r="AH1671" s="9"/>
    </row>
    <row r="1672" spans="1:34">
      <c r="A1672" s="3"/>
      <c r="B167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72" s="37"/>
      <c r="D1672" s="38"/>
      <c r="E1672" s="38"/>
      <c r="F1672" s="38"/>
      <c r="G1672" s="38"/>
      <c r="H1672" s="38"/>
      <c r="I1672" s="38"/>
      <c r="J1672" s="38"/>
      <c r="K1672" s="38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F1672" s="38"/>
      <c r="AG1672" s="39"/>
      <c r="AH1672" s="9"/>
    </row>
    <row r="1673" spans="1:34">
      <c r="A1673" s="3"/>
      <c r="B167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73" s="37"/>
      <c r="D1673" s="38"/>
      <c r="E1673" s="38"/>
      <c r="F1673" s="38"/>
      <c r="G1673" s="38"/>
      <c r="H1673" s="38"/>
      <c r="I1673" s="38"/>
      <c r="J1673" s="38"/>
      <c r="K1673" s="38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8"/>
      <c r="X1673" s="38"/>
      <c r="Y1673" s="38"/>
      <c r="Z1673" s="38"/>
      <c r="AA1673" s="38"/>
      <c r="AB1673" s="38"/>
      <c r="AC1673" s="38"/>
      <c r="AD1673" s="38"/>
      <c r="AE1673" s="38"/>
      <c r="AF1673" s="38"/>
      <c r="AG1673" s="39"/>
      <c r="AH1673" s="9"/>
    </row>
    <row r="1674" spans="1:34">
      <c r="A1674" s="3"/>
      <c r="B167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74" s="37"/>
      <c r="D1674" s="38"/>
      <c r="E1674" s="38"/>
      <c r="F1674" s="38"/>
      <c r="G1674" s="38"/>
      <c r="H1674" s="38"/>
      <c r="I1674" s="38"/>
      <c r="J1674" s="38"/>
      <c r="K1674" s="38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F1674" s="38"/>
      <c r="AG1674" s="39"/>
      <c r="AH1674" s="9"/>
    </row>
    <row r="1675" spans="1:34">
      <c r="A1675" s="3"/>
      <c r="B167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75" s="37"/>
      <c r="D1675" s="38"/>
      <c r="E1675" s="38"/>
      <c r="F1675" s="38"/>
      <c r="G1675" s="38"/>
      <c r="H1675" s="38"/>
      <c r="I1675" s="38"/>
      <c r="J1675" s="38"/>
      <c r="K1675" s="38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8"/>
      <c r="X1675" s="38"/>
      <c r="Y1675" s="38"/>
      <c r="Z1675" s="38"/>
      <c r="AA1675" s="38"/>
      <c r="AB1675" s="38"/>
      <c r="AC1675" s="38"/>
      <c r="AD1675" s="38"/>
      <c r="AE1675" s="38"/>
      <c r="AF1675" s="38"/>
      <c r="AG1675" s="39"/>
      <c r="AH1675" s="9"/>
    </row>
    <row r="1676" spans="1:34">
      <c r="A1676" s="3"/>
      <c r="B167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76" s="37"/>
      <c r="D1676" s="38"/>
      <c r="E1676" s="38"/>
      <c r="F1676" s="38"/>
      <c r="G1676" s="38"/>
      <c r="H1676" s="38"/>
      <c r="I1676" s="38"/>
      <c r="J1676" s="38"/>
      <c r="K1676" s="38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  <c r="AA1676" s="38"/>
      <c r="AB1676" s="38"/>
      <c r="AC1676" s="38"/>
      <c r="AD1676" s="38"/>
      <c r="AE1676" s="38"/>
      <c r="AF1676" s="38"/>
      <c r="AG1676" s="39"/>
      <c r="AH1676" s="9"/>
    </row>
    <row r="1677" spans="1:34">
      <c r="A1677" s="3"/>
      <c r="B167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77" s="37"/>
      <c r="D1677" s="38"/>
      <c r="E1677" s="38"/>
      <c r="F1677" s="38"/>
      <c r="G1677" s="38"/>
      <c r="H1677" s="38"/>
      <c r="I1677" s="38"/>
      <c r="J1677" s="38"/>
      <c r="K1677" s="38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  <c r="AA1677" s="38"/>
      <c r="AB1677" s="38"/>
      <c r="AC1677" s="38"/>
      <c r="AD1677" s="38"/>
      <c r="AE1677" s="38"/>
      <c r="AF1677" s="38"/>
      <c r="AG1677" s="39"/>
      <c r="AH1677" s="9"/>
    </row>
    <row r="1678" spans="1:34">
      <c r="A1678" s="3"/>
      <c r="B167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78" s="37"/>
      <c r="D1678" s="38"/>
      <c r="E1678" s="38"/>
      <c r="F1678" s="38"/>
      <c r="G1678" s="38"/>
      <c r="H1678" s="38"/>
      <c r="I1678" s="38"/>
      <c r="J1678" s="38"/>
      <c r="K1678" s="38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F1678" s="38"/>
      <c r="AG1678" s="39"/>
      <c r="AH1678" s="9"/>
    </row>
    <row r="1679" spans="1:34">
      <c r="A1679" s="3"/>
      <c r="B167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79" s="37"/>
      <c r="D1679" s="38"/>
      <c r="E1679" s="38"/>
      <c r="F1679" s="38"/>
      <c r="G1679" s="38"/>
      <c r="H1679" s="38"/>
      <c r="I1679" s="38"/>
      <c r="J1679" s="38"/>
      <c r="K1679" s="38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  <c r="AA1679" s="38"/>
      <c r="AB1679" s="38"/>
      <c r="AC1679" s="38"/>
      <c r="AD1679" s="38"/>
      <c r="AE1679" s="38"/>
      <c r="AF1679" s="38"/>
      <c r="AG1679" s="39"/>
      <c r="AH1679" s="9"/>
    </row>
    <row r="1680" spans="1:34">
      <c r="A1680" s="3"/>
      <c r="B168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80" s="37"/>
      <c r="D1680" s="38"/>
      <c r="E1680" s="38"/>
      <c r="F1680" s="38"/>
      <c r="G1680" s="38"/>
      <c r="H1680" s="38"/>
      <c r="I1680" s="38"/>
      <c r="J1680" s="38"/>
      <c r="K1680" s="38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F1680" s="38"/>
      <c r="AG1680" s="39"/>
      <c r="AH1680" s="9"/>
    </row>
    <row r="1681" spans="1:34">
      <c r="A1681" s="3"/>
      <c r="B168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81" s="37"/>
      <c r="D1681" s="38"/>
      <c r="E1681" s="38"/>
      <c r="F1681" s="38"/>
      <c r="G1681" s="38"/>
      <c r="H1681" s="38"/>
      <c r="I1681" s="38"/>
      <c r="J1681" s="38"/>
      <c r="K1681" s="38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  <c r="AA1681" s="38"/>
      <c r="AB1681" s="38"/>
      <c r="AC1681" s="38"/>
      <c r="AD1681" s="38"/>
      <c r="AE1681" s="38"/>
      <c r="AF1681" s="38"/>
      <c r="AG1681" s="39"/>
      <c r="AH1681" s="9"/>
    </row>
    <row r="1682" spans="1:34">
      <c r="A1682" s="3"/>
      <c r="B168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82" s="37"/>
      <c r="D1682" s="38"/>
      <c r="E1682" s="38"/>
      <c r="F1682" s="38"/>
      <c r="G1682" s="38"/>
      <c r="H1682" s="38"/>
      <c r="I1682" s="38"/>
      <c r="J1682" s="38"/>
      <c r="K1682" s="38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  <c r="AA1682" s="38"/>
      <c r="AB1682" s="38"/>
      <c r="AC1682" s="38"/>
      <c r="AD1682" s="38"/>
      <c r="AE1682" s="38"/>
      <c r="AF1682" s="38"/>
      <c r="AG1682" s="39"/>
      <c r="AH1682" s="9"/>
    </row>
    <row r="1683" spans="1:34">
      <c r="A1683" s="3"/>
      <c r="B168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83" s="37"/>
      <c r="D1683" s="38"/>
      <c r="E1683" s="38"/>
      <c r="F1683" s="38"/>
      <c r="G1683" s="38"/>
      <c r="H1683" s="38"/>
      <c r="I1683" s="38"/>
      <c r="J1683" s="38"/>
      <c r="K1683" s="38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  <c r="AA1683" s="38"/>
      <c r="AB1683" s="38"/>
      <c r="AC1683" s="38"/>
      <c r="AD1683" s="38"/>
      <c r="AE1683" s="38"/>
      <c r="AF1683" s="38"/>
      <c r="AG1683" s="39"/>
      <c r="AH1683" s="9"/>
    </row>
    <row r="1684" spans="1:34">
      <c r="A1684" s="3"/>
      <c r="B168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84" s="37"/>
      <c r="D1684" s="38"/>
      <c r="E1684" s="38"/>
      <c r="F1684" s="38"/>
      <c r="G1684" s="38"/>
      <c r="H1684" s="38"/>
      <c r="I1684" s="38"/>
      <c r="J1684" s="38"/>
      <c r="K1684" s="38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F1684" s="38"/>
      <c r="AG1684" s="39"/>
      <c r="AH1684" s="9"/>
    </row>
    <row r="1685" spans="1:34">
      <c r="A1685" s="3"/>
      <c r="B168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85" s="37"/>
      <c r="D1685" s="38"/>
      <c r="E1685" s="38"/>
      <c r="F1685" s="38"/>
      <c r="G1685" s="38"/>
      <c r="H1685" s="38"/>
      <c r="I1685" s="38"/>
      <c r="J1685" s="38"/>
      <c r="K1685" s="38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F1685" s="38"/>
      <c r="AG1685" s="39"/>
      <c r="AH1685" s="9"/>
    </row>
    <row r="1686" spans="1:34">
      <c r="A1686" s="3"/>
      <c r="B168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86" s="37"/>
      <c r="D1686" s="38"/>
      <c r="E1686" s="38"/>
      <c r="F1686" s="38"/>
      <c r="G1686" s="38"/>
      <c r="H1686" s="38"/>
      <c r="I1686" s="38"/>
      <c r="J1686" s="38"/>
      <c r="K1686" s="38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F1686" s="38"/>
      <c r="AG1686" s="39"/>
      <c r="AH1686" s="9"/>
    </row>
    <row r="1687" spans="1:34">
      <c r="A1687" s="3"/>
      <c r="B168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87" s="37"/>
      <c r="D1687" s="38"/>
      <c r="E1687" s="38"/>
      <c r="F1687" s="38"/>
      <c r="G1687" s="38"/>
      <c r="H1687" s="38"/>
      <c r="I1687" s="38"/>
      <c r="J1687" s="38"/>
      <c r="K1687" s="38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F1687" s="38"/>
      <c r="AG1687" s="39"/>
      <c r="AH1687" s="9"/>
    </row>
    <row r="1688" spans="1:34">
      <c r="A1688" s="3"/>
      <c r="B168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88" s="37"/>
      <c r="D1688" s="38"/>
      <c r="E1688" s="38"/>
      <c r="F1688" s="38"/>
      <c r="G1688" s="38"/>
      <c r="H1688" s="38"/>
      <c r="I1688" s="38"/>
      <c r="J1688" s="38"/>
      <c r="K1688" s="38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F1688" s="38"/>
      <c r="AG1688" s="39"/>
      <c r="AH1688" s="9"/>
    </row>
    <row r="1689" spans="1:34">
      <c r="A1689" s="3"/>
      <c r="B168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89" s="37"/>
      <c r="D1689" s="38"/>
      <c r="E1689" s="38"/>
      <c r="F1689" s="38"/>
      <c r="G1689" s="38"/>
      <c r="H1689" s="38"/>
      <c r="I1689" s="38"/>
      <c r="J1689" s="38"/>
      <c r="K1689" s="38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  <c r="AA1689" s="38"/>
      <c r="AB1689" s="38"/>
      <c r="AC1689" s="38"/>
      <c r="AD1689" s="38"/>
      <c r="AE1689" s="38"/>
      <c r="AF1689" s="38"/>
      <c r="AG1689" s="39"/>
      <c r="AH1689" s="9"/>
    </row>
    <row r="1690" spans="1:34">
      <c r="A1690" s="3"/>
      <c r="B169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90" s="37"/>
      <c r="D1690" s="38"/>
      <c r="E1690" s="38"/>
      <c r="F1690" s="38"/>
      <c r="G1690" s="38"/>
      <c r="H1690" s="38"/>
      <c r="I1690" s="38"/>
      <c r="J1690" s="38"/>
      <c r="K1690" s="38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8"/>
      <c r="X1690" s="38"/>
      <c r="Y1690" s="38"/>
      <c r="Z1690" s="38"/>
      <c r="AA1690" s="38"/>
      <c r="AB1690" s="38"/>
      <c r="AC1690" s="38"/>
      <c r="AD1690" s="38"/>
      <c r="AE1690" s="38"/>
      <c r="AF1690" s="38"/>
      <c r="AG1690" s="39"/>
      <c r="AH1690" s="9"/>
    </row>
    <row r="1691" spans="1:34">
      <c r="A1691" s="3"/>
      <c r="B169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91" s="37"/>
      <c r="D1691" s="38"/>
      <c r="E1691" s="38"/>
      <c r="F1691" s="38"/>
      <c r="G1691" s="38"/>
      <c r="H1691" s="38"/>
      <c r="I1691" s="38"/>
      <c r="J1691" s="38"/>
      <c r="K1691" s="38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8"/>
      <c r="X1691" s="38"/>
      <c r="Y1691" s="38"/>
      <c r="Z1691" s="38"/>
      <c r="AA1691" s="38"/>
      <c r="AB1691" s="38"/>
      <c r="AC1691" s="38"/>
      <c r="AD1691" s="38"/>
      <c r="AE1691" s="38"/>
      <c r="AF1691" s="38"/>
      <c r="AG1691" s="39"/>
      <c r="AH1691" s="9"/>
    </row>
    <row r="1692" spans="1:34">
      <c r="A1692" s="3"/>
      <c r="B169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92" s="37"/>
      <c r="D1692" s="38"/>
      <c r="E1692" s="38"/>
      <c r="F1692" s="38"/>
      <c r="G1692" s="38"/>
      <c r="H1692" s="38"/>
      <c r="I1692" s="38"/>
      <c r="J1692" s="38"/>
      <c r="K1692" s="38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F1692" s="38"/>
      <c r="AG1692" s="39"/>
      <c r="AH1692" s="9"/>
    </row>
    <row r="1693" spans="1:34">
      <c r="A1693" s="3"/>
      <c r="B169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93" s="37"/>
      <c r="D1693" s="38"/>
      <c r="E1693" s="38"/>
      <c r="F1693" s="38"/>
      <c r="G1693" s="38"/>
      <c r="H1693" s="38"/>
      <c r="I1693" s="38"/>
      <c r="J1693" s="38"/>
      <c r="K1693" s="38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F1693" s="38"/>
      <c r="AG1693" s="39"/>
      <c r="AH1693" s="9"/>
    </row>
    <row r="1694" spans="1:34">
      <c r="A1694" s="3"/>
      <c r="B169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94" s="37"/>
      <c r="D1694" s="38"/>
      <c r="E1694" s="38"/>
      <c r="F1694" s="38"/>
      <c r="G1694" s="38"/>
      <c r="H1694" s="38"/>
      <c r="I1694" s="38"/>
      <c r="J1694" s="38"/>
      <c r="K1694" s="38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  <c r="AA1694" s="38"/>
      <c r="AB1694" s="38"/>
      <c r="AC1694" s="38"/>
      <c r="AD1694" s="38"/>
      <c r="AE1694" s="38"/>
      <c r="AF1694" s="38"/>
      <c r="AG1694" s="39"/>
      <c r="AH1694" s="9"/>
    </row>
    <row r="1695" spans="1:34">
      <c r="A1695" s="3"/>
      <c r="B169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95" s="37"/>
      <c r="D1695" s="38"/>
      <c r="E1695" s="38"/>
      <c r="F1695" s="38"/>
      <c r="G1695" s="38"/>
      <c r="H1695" s="38"/>
      <c r="I1695" s="38"/>
      <c r="J1695" s="38"/>
      <c r="K1695" s="38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F1695" s="38"/>
      <c r="AG1695" s="39"/>
      <c r="AH1695" s="9"/>
    </row>
    <row r="1696" spans="1:34">
      <c r="A1696" s="3"/>
      <c r="B169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96" s="37"/>
      <c r="D1696" s="38"/>
      <c r="E1696" s="38"/>
      <c r="F1696" s="38"/>
      <c r="G1696" s="38"/>
      <c r="H1696" s="38"/>
      <c r="I1696" s="38"/>
      <c r="J1696" s="38"/>
      <c r="K1696" s="38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  <c r="AA1696" s="38"/>
      <c r="AB1696" s="38"/>
      <c r="AC1696" s="38"/>
      <c r="AD1696" s="38"/>
      <c r="AE1696" s="38"/>
      <c r="AF1696" s="38"/>
      <c r="AG1696" s="39"/>
      <c r="AH1696" s="9"/>
    </row>
    <row r="1697" spans="1:34">
      <c r="A1697" s="3"/>
      <c r="B169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97" s="37"/>
      <c r="D1697" s="38"/>
      <c r="E1697" s="38"/>
      <c r="F1697" s="38"/>
      <c r="G1697" s="38"/>
      <c r="H1697" s="38"/>
      <c r="I1697" s="38"/>
      <c r="J1697" s="38"/>
      <c r="K1697" s="38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F1697" s="38"/>
      <c r="AG1697" s="39"/>
      <c r="AH1697" s="9"/>
    </row>
    <row r="1698" spans="1:34">
      <c r="A1698" s="3"/>
      <c r="B169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98" s="37"/>
      <c r="D1698" s="38"/>
      <c r="E1698" s="38"/>
      <c r="F1698" s="38"/>
      <c r="G1698" s="38"/>
      <c r="H1698" s="38"/>
      <c r="I1698" s="38"/>
      <c r="J1698" s="38"/>
      <c r="K1698" s="38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  <c r="AA1698" s="38"/>
      <c r="AB1698" s="38"/>
      <c r="AC1698" s="38"/>
      <c r="AD1698" s="38"/>
      <c r="AE1698" s="38"/>
      <c r="AF1698" s="38"/>
      <c r="AG1698" s="39"/>
      <c r="AH1698" s="9"/>
    </row>
    <row r="1699" spans="1:34">
      <c r="A1699" s="3"/>
      <c r="B169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699" s="37"/>
      <c r="D1699" s="38"/>
      <c r="E1699" s="38"/>
      <c r="F1699" s="38"/>
      <c r="G1699" s="38"/>
      <c r="H1699" s="38"/>
      <c r="I1699" s="38"/>
      <c r="J1699" s="38"/>
      <c r="K1699" s="38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F1699" s="38"/>
      <c r="AG1699" s="39"/>
      <c r="AH1699" s="9"/>
    </row>
    <row r="1700" spans="1:34">
      <c r="A1700" s="3"/>
      <c r="B170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00" s="37"/>
      <c r="D1700" s="38"/>
      <c r="E1700" s="38"/>
      <c r="F1700" s="38"/>
      <c r="G1700" s="38"/>
      <c r="H1700" s="38"/>
      <c r="I1700" s="38"/>
      <c r="J1700" s="38"/>
      <c r="K1700" s="38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F1700" s="38"/>
      <c r="AG1700" s="39"/>
      <c r="AH1700" s="9"/>
    </row>
    <row r="1701" spans="1:34">
      <c r="A1701" s="3"/>
      <c r="B170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01" s="37"/>
      <c r="D1701" s="38"/>
      <c r="E1701" s="38"/>
      <c r="F1701" s="38"/>
      <c r="G1701" s="38"/>
      <c r="H1701" s="38"/>
      <c r="I1701" s="38"/>
      <c r="J1701" s="38"/>
      <c r="K1701" s="38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  <c r="AF1701" s="38"/>
      <c r="AG1701" s="39"/>
      <c r="AH1701" s="9"/>
    </row>
    <row r="1702" spans="1:34">
      <c r="A1702" s="3"/>
      <c r="B170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02" s="37"/>
      <c r="D1702" s="38"/>
      <c r="E1702" s="38"/>
      <c r="F1702" s="38"/>
      <c r="G1702" s="38"/>
      <c r="H1702" s="38"/>
      <c r="I1702" s="38"/>
      <c r="J1702" s="38"/>
      <c r="K1702" s="38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  <c r="AA1702" s="38"/>
      <c r="AB1702" s="38"/>
      <c r="AC1702" s="38"/>
      <c r="AD1702" s="38"/>
      <c r="AE1702" s="38"/>
      <c r="AF1702" s="38"/>
      <c r="AG1702" s="39"/>
      <c r="AH1702" s="9"/>
    </row>
    <row r="1703" spans="1:34">
      <c r="A1703" s="3"/>
      <c r="B170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03" s="37"/>
      <c r="D1703" s="38"/>
      <c r="E1703" s="38"/>
      <c r="F1703" s="38"/>
      <c r="G1703" s="38"/>
      <c r="H1703" s="38"/>
      <c r="I1703" s="38"/>
      <c r="J1703" s="38"/>
      <c r="K1703" s="38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F1703" s="38"/>
      <c r="AG1703" s="39"/>
      <c r="AH1703" s="9"/>
    </row>
    <row r="1704" spans="1:34">
      <c r="A1704" s="3"/>
      <c r="B170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04" s="37"/>
      <c r="D1704" s="38"/>
      <c r="E1704" s="38"/>
      <c r="F1704" s="38"/>
      <c r="G1704" s="38"/>
      <c r="H1704" s="38"/>
      <c r="I1704" s="38"/>
      <c r="J1704" s="38"/>
      <c r="K1704" s="38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F1704" s="38"/>
      <c r="AG1704" s="39"/>
      <c r="AH1704" s="9"/>
    </row>
    <row r="1705" spans="1:34">
      <c r="A1705" s="3"/>
      <c r="B170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05" s="37"/>
      <c r="D1705" s="38"/>
      <c r="E1705" s="38"/>
      <c r="F1705" s="38"/>
      <c r="G1705" s="38"/>
      <c r="H1705" s="38"/>
      <c r="I1705" s="38"/>
      <c r="J1705" s="38"/>
      <c r="K1705" s="38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  <c r="AA1705" s="38"/>
      <c r="AB1705" s="38"/>
      <c r="AC1705" s="38"/>
      <c r="AD1705" s="38"/>
      <c r="AE1705" s="38"/>
      <c r="AF1705" s="38"/>
      <c r="AG1705" s="39"/>
      <c r="AH1705" s="9"/>
    </row>
    <row r="1706" spans="1:34">
      <c r="A1706" s="3"/>
      <c r="B170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06" s="37"/>
      <c r="D1706" s="38"/>
      <c r="E1706" s="38"/>
      <c r="F1706" s="38"/>
      <c r="G1706" s="38"/>
      <c r="H1706" s="38"/>
      <c r="I1706" s="38"/>
      <c r="J1706" s="38"/>
      <c r="K1706" s="38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  <c r="AA1706" s="38"/>
      <c r="AB1706" s="38"/>
      <c r="AC1706" s="38"/>
      <c r="AD1706" s="38"/>
      <c r="AE1706" s="38"/>
      <c r="AF1706" s="38"/>
      <c r="AG1706" s="39"/>
      <c r="AH1706" s="9"/>
    </row>
    <row r="1707" spans="1:34">
      <c r="A1707" s="3"/>
      <c r="B170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07" s="37"/>
      <c r="D1707" s="38"/>
      <c r="E1707" s="38"/>
      <c r="F1707" s="38"/>
      <c r="G1707" s="38"/>
      <c r="H1707" s="38"/>
      <c r="I1707" s="38"/>
      <c r="J1707" s="38"/>
      <c r="K1707" s="38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F1707" s="38"/>
      <c r="AG1707" s="39"/>
      <c r="AH1707" s="9"/>
    </row>
    <row r="1708" spans="1:34">
      <c r="A1708" s="3"/>
      <c r="B170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08" s="37"/>
      <c r="D1708" s="38"/>
      <c r="E1708" s="38"/>
      <c r="F1708" s="38"/>
      <c r="G1708" s="38"/>
      <c r="H1708" s="38"/>
      <c r="I1708" s="38"/>
      <c r="J1708" s="38"/>
      <c r="K1708" s="38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  <c r="AA1708" s="38"/>
      <c r="AB1708" s="38"/>
      <c r="AC1708" s="38"/>
      <c r="AD1708" s="38"/>
      <c r="AE1708" s="38"/>
      <c r="AF1708" s="38"/>
      <c r="AG1708" s="39"/>
      <c r="AH1708" s="9"/>
    </row>
    <row r="1709" spans="1:34">
      <c r="A1709" s="3"/>
      <c r="B170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09" s="37"/>
      <c r="D1709" s="38"/>
      <c r="E1709" s="38"/>
      <c r="F1709" s="38"/>
      <c r="G1709" s="38"/>
      <c r="H1709" s="38"/>
      <c r="I1709" s="38"/>
      <c r="J1709" s="38"/>
      <c r="K1709" s="38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F1709" s="38"/>
      <c r="AG1709" s="39"/>
      <c r="AH1709" s="9"/>
    </row>
    <row r="1710" spans="1:34">
      <c r="A1710" s="3"/>
      <c r="B171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10" s="37"/>
      <c r="D1710" s="38"/>
      <c r="E1710" s="38"/>
      <c r="F1710" s="38"/>
      <c r="G1710" s="38"/>
      <c r="H1710" s="38"/>
      <c r="I1710" s="38"/>
      <c r="J1710" s="38"/>
      <c r="K1710" s="38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F1710" s="38"/>
      <c r="AG1710" s="39"/>
      <c r="AH1710" s="9"/>
    </row>
    <row r="1711" spans="1:34">
      <c r="A1711" s="3"/>
      <c r="B171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11" s="37"/>
      <c r="D1711" s="38"/>
      <c r="E1711" s="38"/>
      <c r="F1711" s="38"/>
      <c r="G1711" s="38"/>
      <c r="H1711" s="38"/>
      <c r="I1711" s="38"/>
      <c r="J1711" s="38"/>
      <c r="K1711" s="38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F1711" s="38"/>
      <c r="AG1711" s="39"/>
      <c r="AH1711" s="9"/>
    </row>
    <row r="1712" spans="1:34">
      <c r="A1712" s="3"/>
      <c r="B171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12" s="37"/>
      <c r="D1712" s="38"/>
      <c r="E1712" s="38"/>
      <c r="F1712" s="38"/>
      <c r="G1712" s="38"/>
      <c r="H1712" s="38"/>
      <c r="I1712" s="38"/>
      <c r="J1712" s="38"/>
      <c r="K1712" s="38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  <c r="AA1712" s="38"/>
      <c r="AB1712" s="38"/>
      <c r="AC1712" s="38"/>
      <c r="AD1712" s="38"/>
      <c r="AE1712" s="38"/>
      <c r="AF1712" s="38"/>
      <c r="AG1712" s="39"/>
      <c r="AH1712" s="9"/>
    </row>
    <row r="1713" spans="1:34">
      <c r="A1713" s="3"/>
      <c r="B171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13" s="37"/>
      <c r="D1713" s="38"/>
      <c r="E1713" s="38"/>
      <c r="F1713" s="38"/>
      <c r="G1713" s="38"/>
      <c r="H1713" s="38"/>
      <c r="I1713" s="38"/>
      <c r="J1713" s="38"/>
      <c r="K1713" s="38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  <c r="AA1713" s="38"/>
      <c r="AB1713" s="38"/>
      <c r="AC1713" s="38"/>
      <c r="AD1713" s="38"/>
      <c r="AE1713" s="38"/>
      <c r="AF1713" s="38"/>
      <c r="AG1713" s="39"/>
      <c r="AH1713" s="9"/>
    </row>
    <row r="1714" spans="1:34">
      <c r="A1714" s="3"/>
      <c r="B171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14" s="37"/>
      <c r="D1714" s="38"/>
      <c r="E1714" s="38"/>
      <c r="F1714" s="38"/>
      <c r="G1714" s="38"/>
      <c r="H1714" s="38"/>
      <c r="I1714" s="38"/>
      <c r="J1714" s="38"/>
      <c r="K1714" s="38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8"/>
      <c r="X1714" s="38"/>
      <c r="Y1714" s="38"/>
      <c r="Z1714" s="38"/>
      <c r="AA1714" s="38"/>
      <c r="AB1714" s="38"/>
      <c r="AC1714" s="38"/>
      <c r="AD1714" s="38"/>
      <c r="AE1714" s="38"/>
      <c r="AF1714" s="38"/>
      <c r="AG1714" s="39"/>
      <c r="AH1714" s="9"/>
    </row>
    <row r="1715" spans="1:34">
      <c r="A1715" s="3"/>
      <c r="B171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15" s="37"/>
      <c r="D1715" s="38"/>
      <c r="E1715" s="38"/>
      <c r="F1715" s="38"/>
      <c r="G1715" s="38"/>
      <c r="H1715" s="38"/>
      <c r="I1715" s="38"/>
      <c r="J1715" s="38"/>
      <c r="K1715" s="38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  <c r="AA1715" s="38"/>
      <c r="AB1715" s="38"/>
      <c r="AC1715" s="38"/>
      <c r="AD1715" s="38"/>
      <c r="AE1715" s="38"/>
      <c r="AF1715" s="38"/>
      <c r="AG1715" s="39"/>
      <c r="AH1715" s="9"/>
    </row>
    <row r="1716" spans="1:34">
      <c r="A1716" s="3"/>
      <c r="B171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16" s="37"/>
      <c r="D1716" s="38"/>
      <c r="E1716" s="38"/>
      <c r="F1716" s="38"/>
      <c r="G1716" s="38"/>
      <c r="H1716" s="38"/>
      <c r="I1716" s="38"/>
      <c r="J1716" s="38"/>
      <c r="K1716" s="38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F1716" s="38"/>
      <c r="AG1716" s="39"/>
      <c r="AH1716" s="9"/>
    </row>
    <row r="1717" spans="1:34">
      <c r="A1717" s="3"/>
      <c r="B171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17" s="37"/>
      <c r="D1717" s="38"/>
      <c r="E1717" s="38"/>
      <c r="F1717" s="38"/>
      <c r="G1717" s="38"/>
      <c r="H1717" s="38"/>
      <c r="I1717" s="38"/>
      <c r="J1717" s="38"/>
      <c r="K1717" s="38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F1717" s="38"/>
      <c r="AG1717" s="39"/>
      <c r="AH1717" s="9"/>
    </row>
    <row r="1718" spans="1:34">
      <c r="A1718" s="3"/>
      <c r="B171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18" s="37"/>
      <c r="D1718" s="38"/>
      <c r="E1718" s="38"/>
      <c r="F1718" s="38"/>
      <c r="G1718" s="38"/>
      <c r="H1718" s="38"/>
      <c r="I1718" s="38"/>
      <c r="J1718" s="38"/>
      <c r="K1718" s="38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F1718" s="38"/>
      <c r="AG1718" s="39"/>
      <c r="AH1718" s="9"/>
    </row>
    <row r="1719" spans="1:34">
      <c r="A1719" s="3"/>
      <c r="B171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19" s="37"/>
      <c r="D1719" s="38"/>
      <c r="E1719" s="38"/>
      <c r="F1719" s="38"/>
      <c r="G1719" s="38"/>
      <c r="H1719" s="38"/>
      <c r="I1719" s="38"/>
      <c r="J1719" s="38"/>
      <c r="K1719" s="38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8"/>
      <c r="X1719" s="38"/>
      <c r="Y1719" s="38"/>
      <c r="Z1719" s="38"/>
      <c r="AA1719" s="38"/>
      <c r="AB1719" s="38"/>
      <c r="AC1719" s="38"/>
      <c r="AD1719" s="38"/>
      <c r="AE1719" s="38"/>
      <c r="AF1719" s="38"/>
      <c r="AG1719" s="39"/>
      <c r="AH1719" s="9"/>
    </row>
    <row r="1720" spans="1:34">
      <c r="A1720" s="3"/>
      <c r="B172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20" s="37"/>
      <c r="D1720" s="38"/>
      <c r="E1720" s="38"/>
      <c r="F1720" s="38"/>
      <c r="G1720" s="38"/>
      <c r="H1720" s="38"/>
      <c r="I1720" s="38"/>
      <c r="J1720" s="38"/>
      <c r="K1720" s="38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F1720" s="38"/>
      <c r="AG1720" s="39"/>
      <c r="AH1720" s="9"/>
    </row>
    <row r="1721" spans="1:34">
      <c r="A1721" s="3"/>
      <c r="B172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21" s="37"/>
      <c r="D1721" s="38"/>
      <c r="E1721" s="38"/>
      <c r="F1721" s="38"/>
      <c r="G1721" s="38"/>
      <c r="H1721" s="38"/>
      <c r="I1721" s="38"/>
      <c r="J1721" s="38"/>
      <c r="K1721" s="38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  <c r="AF1721" s="38"/>
      <c r="AG1721" s="39"/>
      <c r="AH1721" s="9"/>
    </row>
    <row r="1722" spans="1:34">
      <c r="A1722" s="3"/>
      <c r="B172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22" s="37"/>
      <c r="D1722" s="38"/>
      <c r="E1722" s="38"/>
      <c r="F1722" s="38"/>
      <c r="G1722" s="38"/>
      <c r="H1722" s="38"/>
      <c r="I1722" s="38"/>
      <c r="J1722" s="38"/>
      <c r="K1722" s="38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F1722" s="38"/>
      <c r="AG1722" s="39"/>
      <c r="AH1722" s="9"/>
    </row>
    <row r="1723" spans="1:34">
      <c r="A1723" s="3"/>
      <c r="B172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23" s="37"/>
      <c r="D1723" s="38"/>
      <c r="E1723" s="38"/>
      <c r="F1723" s="38"/>
      <c r="G1723" s="38"/>
      <c r="H1723" s="38"/>
      <c r="I1723" s="38"/>
      <c r="J1723" s="38"/>
      <c r="K1723" s="38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F1723" s="38"/>
      <c r="AG1723" s="39"/>
      <c r="AH1723" s="9"/>
    </row>
    <row r="1724" spans="1:34">
      <c r="A1724" s="3"/>
      <c r="B172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24" s="37"/>
      <c r="D1724" s="38"/>
      <c r="E1724" s="38"/>
      <c r="F1724" s="38"/>
      <c r="G1724" s="38"/>
      <c r="H1724" s="38"/>
      <c r="I1724" s="38"/>
      <c r="J1724" s="38"/>
      <c r="K1724" s="38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F1724" s="38"/>
      <c r="AG1724" s="39"/>
      <c r="AH1724" s="9"/>
    </row>
    <row r="1725" spans="1:34">
      <c r="A1725" s="3"/>
      <c r="B172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25" s="37"/>
      <c r="D1725" s="38"/>
      <c r="E1725" s="38"/>
      <c r="F1725" s="38"/>
      <c r="G1725" s="38"/>
      <c r="H1725" s="38"/>
      <c r="I1725" s="38"/>
      <c r="J1725" s="38"/>
      <c r="K1725" s="38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F1725" s="38"/>
      <c r="AG1725" s="39"/>
      <c r="AH1725" s="9"/>
    </row>
    <row r="1726" spans="1:34">
      <c r="A1726" s="3"/>
      <c r="B172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26" s="37"/>
      <c r="D1726" s="38"/>
      <c r="E1726" s="38"/>
      <c r="F1726" s="38"/>
      <c r="G1726" s="38"/>
      <c r="H1726" s="38"/>
      <c r="I1726" s="38"/>
      <c r="J1726" s="38"/>
      <c r="K1726" s="38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F1726" s="38"/>
      <c r="AG1726" s="39"/>
      <c r="AH1726" s="9"/>
    </row>
    <row r="1727" spans="1:34">
      <c r="A1727" s="3"/>
      <c r="B172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27" s="37"/>
      <c r="D1727" s="38"/>
      <c r="E1727" s="38"/>
      <c r="F1727" s="38"/>
      <c r="G1727" s="38"/>
      <c r="H1727" s="38"/>
      <c r="I1727" s="38"/>
      <c r="J1727" s="38"/>
      <c r="K1727" s="38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F1727" s="38"/>
      <c r="AG1727" s="39"/>
      <c r="AH1727" s="9"/>
    </row>
    <row r="1728" spans="1:34">
      <c r="A1728" s="3"/>
      <c r="B172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28" s="37"/>
      <c r="D1728" s="38"/>
      <c r="E1728" s="38"/>
      <c r="F1728" s="38"/>
      <c r="G1728" s="38"/>
      <c r="H1728" s="38"/>
      <c r="I1728" s="38"/>
      <c r="J1728" s="38"/>
      <c r="K1728" s="38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F1728" s="38"/>
      <c r="AG1728" s="39"/>
      <c r="AH1728" s="9"/>
    </row>
    <row r="1729" spans="1:34">
      <c r="A1729" s="3"/>
      <c r="B172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29" s="37"/>
      <c r="D1729" s="38"/>
      <c r="E1729" s="38"/>
      <c r="F1729" s="38"/>
      <c r="G1729" s="38"/>
      <c r="H1729" s="38"/>
      <c r="I1729" s="38"/>
      <c r="J1729" s="38"/>
      <c r="K1729" s="38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F1729" s="38"/>
      <c r="AG1729" s="39"/>
      <c r="AH1729" s="9"/>
    </row>
    <row r="1730" spans="1:34">
      <c r="A1730" s="3"/>
      <c r="B173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30" s="37"/>
      <c r="D1730" s="38"/>
      <c r="E1730" s="38"/>
      <c r="F1730" s="38"/>
      <c r="G1730" s="38"/>
      <c r="H1730" s="38"/>
      <c r="I1730" s="38"/>
      <c r="J1730" s="38"/>
      <c r="K1730" s="38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  <c r="AA1730" s="38"/>
      <c r="AB1730" s="38"/>
      <c r="AC1730" s="38"/>
      <c r="AD1730" s="38"/>
      <c r="AE1730" s="38"/>
      <c r="AF1730" s="38"/>
      <c r="AG1730" s="39"/>
      <c r="AH1730" s="9"/>
    </row>
    <row r="1731" spans="1:34">
      <c r="A1731" s="3"/>
      <c r="B173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31" s="37"/>
      <c r="D1731" s="38"/>
      <c r="E1731" s="38"/>
      <c r="F1731" s="38"/>
      <c r="G1731" s="38"/>
      <c r="H1731" s="38"/>
      <c r="I1731" s="38"/>
      <c r="J1731" s="38"/>
      <c r="K1731" s="38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F1731" s="38"/>
      <c r="AG1731" s="39"/>
      <c r="AH1731" s="9"/>
    </row>
    <row r="1732" spans="1:34">
      <c r="A1732" s="3"/>
      <c r="B173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32" s="37"/>
      <c r="D1732" s="38"/>
      <c r="E1732" s="38"/>
      <c r="F1732" s="38"/>
      <c r="G1732" s="38"/>
      <c r="H1732" s="38"/>
      <c r="I1732" s="38"/>
      <c r="J1732" s="38"/>
      <c r="K1732" s="38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F1732" s="38"/>
      <c r="AG1732" s="39"/>
      <c r="AH1732" s="9"/>
    </row>
    <row r="1733" spans="1:34">
      <c r="A1733" s="3"/>
      <c r="B173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33" s="37"/>
      <c r="D1733" s="38"/>
      <c r="E1733" s="38"/>
      <c r="F1733" s="38"/>
      <c r="G1733" s="38"/>
      <c r="H1733" s="38"/>
      <c r="I1733" s="38"/>
      <c r="J1733" s="38"/>
      <c r="K1733" s="38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F1733" s="38"/>
      <c r="AG1733" s="39"/>
      <c r="AH1733" s="9"/>
    </row>
    <row r="1734" spans="1:34">
      <c r="A1734" s="3"/>
      <c r="B173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34" s="37"/>
      <c r="D1734" s="38"/>
      <c r="E1734" s="38"/>
      <c r="F1734" s="38"/>
      <c r="G1734" s="38"/>
      <c r="H1734" s="38"/>
      <c r="I1734" s="38"/>
      <c r="J1734" s="38"/>
      <c r="K1734" s="38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F1734" s="38"/>
      <c r="AG1734" s="39"/>
      <c r="AH1734" s="9"/>
    </row>
    <row r="1735" spans="1:34">
      <c r="A1735" s="3"/>
      <c r="B173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35" s="37"/>
      <c r="D1735" s="38"/>
      <c r="E1735" s="38"/>
      <c r="F1735" s="38"/>
      <c r="G1735" s="38"/>
      <c r="H1735" s="38"/>
      <c r="I1735" s="38"/>
      <c r="J1735" s="38"/>
      <c r="K1735" s="38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F1735" s="38"/>
      <c r="AG1735" s="39"/>
      <c r="AH1735" s="9"/>
    </row>
    <row r="1736" spans="1:34">
      <c r="A1736" s="3"/>
      <c r="B173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36" s="37"/>
      <c r="D1736" s="38"/>
      <c r="E1736" s="38"/>
      <c r="F1736" s="38"/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9"/>
      <c r="AH1736" s="9"/>
    </row>
    <row r="1737" spans="1:34">
      <c r="A1737" s="3"/>
      <c r="B173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37" s="37"/>
      <c r="D1737" s="38"/>
      <c r="E1737" s="38"/>
      <c r="F1737" s="38"/>
      <c r="G1737" s="38"/>
      <c r="H1737" s="38"/>
      <c r="I1737" s="38"/>
      <c r="J1737" s="38"/>
      <c r="K1737" s="38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F1737" s="38"/>
      <c r="AG1737" s="39"/>
      <c r="AH1737" s="9"/>
    </row>
    <row r="1738" spans="1:34">
      <c r="A1738" s="3"/>
      <c r="B173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38" s="37"/>
      <c r="D1738" s="38"/>
      <c r="E1738" s="38"/>
      <c r="F1738" s="38"/>
      <c r="G1738" s="38"/>
      <c r="H1738" s="38"/>
      <c r="I1738" s="38"/>
      <c r="J1738" s="38"/>
      <c r="K1738" s="38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F1738" s="38"/>
      <c r="AG1738" s="39"/>
      <c r="AH1738" s="9"/>
    </row>
    <row r="1739" spans="1:34">
      <c r="A1739" s="3"/>
      <c r="B173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39" s="37"/>
      <c r="D1739" s="38"/>
      <c r="E1739" s="38"/>
      <c r="F1739" s="38"/>
      <c r="G1739" s="38"/>
      <c r="H1739" s="38"/>
      <c r="I1739" s="38"/>
      <c r="J1739" s="38"/>
      <c r="K1739" s="38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  <c r="AA1739" s="38"/>
      <c r="AB1739" s="38"/>
      <c r="AC1739" s="38"/>
      <c r="AD1739" s="38"/>
      <c r="AE1739" s="38"/>
      <c r="AF1739" s="38"/>
      <c r="AG1739" s="39"/>
      <c r="AH1739" s="9"/>
    </row>
    <row r="1740" spans="1:34">
      <c r="A1740" s="3"/>
      <c r="B174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40" s="37"/>
      <c r="D1740" s="38"/>
      <c r="E1740" s="38"/>
      <c r="F1740" s="38"/>
      <c r="G1740" s="38"/>
      <c r="H1740" s="38"/>
      <c r="I1740" s="38"/>
      <c r="J1740" s="38"/>
      <c r="K1740" s="38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  <c r="AA1740" s="38"/>
      <c r="AB1740" s="38"/>
      <c r="AC1740" s="38"/>
      <c r="AD1740" s="38"/>
      <c r="AE1740" s="38"/>
      <c r="AF1740" s="38"/>
      <c r="AG1740" s="39"/>
      <c r="AH1740" s="9"/>
    </row>
    <row r="1741" spans="1:34">
      <c r="A1741" s="3"/>
      <c r="B174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41" s="37"/>
      <c r="D1741" s="38"/>
      <c r="E1741" s="38"/>
      <c r="F1741" s="38"/>
      <c r="G1741" s="38"/>
      <c r="H1741" s="38"/>
      <c r="I1741" s="38"/>
      <c r="J1741" s="38"/>
      <c r="K1741" s="38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  <c r="AF1741" s="38"/>
      <c r="AG1741" s="39"/>
      <c r="AH1741" s="9"/>
    </row>
    <row r="1742" spans="1:34">
      <c r="A1742" s="3"/>
      <c r="B174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42" s="37"/>
      <c r="D1742" s="38"/>
      <c r="E1742" s="38"/>
      <c r="F1742" s="38"/>
      <c r="G1742" s="38"/>
      <c r="H1742" s="38"/>
      <c r="I1742" s="38"/>
      <c r="J1742" s="38"/>
      <c r="K1742" s="38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F1742" s="38"/>
      <c r="AG1742" s="39"/>
      <c r="AH1742" s="9"/>
    </row>
    <row r="1743" spans="1:34">
      <c r="A1743" s="3"/>
      <c r="B174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43" s="37"/>
      <c r="D1743" s="38"/>
      <c r="E1743" s="38"/>
      <c r="F1743" s="38"/>
      <c r="G1743" s="38"/>
      <c r="H1743" s="38"/>
      <c r="I1743" s="38"/>
      <c r="J1743" s="38"/>
      <c r="K1743" s="38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  <c r="AA1743" s="38"/>
      <c r="AB1743" s="38"/>
      <c r="AC1743" s="38"/>
      <c r="AD1743" s="38"/>
      <c r="AE1743" s="38"/>
      <c r="AF1743" s="38"/>
      <c r="AG1743" s="39"/>
      <c r="AH1743" s="9"/>
    </row>
    <row r="1744" spans="1:34">
      <c r="A1744" s="3"/>
      <c r="B174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44" s="37"/>
      <c r="D1744" s="38"/>
      <c r="E1744" s="38"/>
      <c r="F1744" s="38"/>
      <c r="G1744" s="38"/>
      <c r="H1744" s="38"/>
      <c r="I1744" s="38"/>
      <c r="J1744" s="38"/>
      <c r="K1744" s="38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F1744" s="38"/>
      <c r="AG1744" s="39"/>
      <c r="AH1744" s="9"/>
    </row>
    <row r="1745" spans="1:34">
      <c r="A1745" s="3"/>
      <c r="B174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45" s="37"/>
      <c r="D1745" s="38"/>
      <c r="E1745" s="38"/>
      <c r="F1745" s="38"/>
      <c r="G1745" s="38"/>
      <c r="H1745" s="38"/>
      <c r="I1745" s="38"/>
      <c r="J1745" s="38"/>
      <c r="K1745" s="38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F1745" s="38"/>
      <c r="AG1745" s="39"/>
      <c r="AH1745" s="9"/>
    </row>
    <row r="1746" spans="1:34">
      <c r="A1746" s="3"/>
      <c r="B174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46" s="37"/>
      <c r="D1746" s="38"/>
      <c r="E1746" s="38"/>
      <c r="F1746" s="38"/>
      <c r="G1746" s="38"/>
      <c r="H1746" s="38"/>
      <c r="I1746" s="38"/>
      <c r="J1746" s="38"/>
      <c r="K1746" s="38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F1746" s="38"/>
      <c r="AG1746" s="39"/>
      <c r="AH1746" s="9"/>
    </row>
    <row r="1747" spans="1:34">
      <c r="A1747" s="3"/>
      <c r="B174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47" s="37"/>
      <c r="D1747" s="38"/>
      <c r="E1747" s="38"/>
      <c r="F1747" s="38"/>
      <c r="G1747" s="38"/>
      <c r="H1747" s="38"/>
      <c r="I1747" s="38"/>
      <c r="J1747" s="38"/>
      <c r="K1747" s="38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  <c r="AA1747" s="38"/>
      <c r="AB1747" s="38"/>
      <c r="AC1747" s="38"/>
      <c r="AD1747" s="38"/>
      <c r="AE1747" s="38"/>
      <c r="AF1747" s="38"/>
      <c r="AG1747" s="39"/>
      <c r="AH1747" s="9"/>
    </row>
    <row r="1748" spans="1:34">
      <c r="A1748" s="3"/>
      <c r="B174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48" s="37"/>
      <c r="D1748" s="38"/>
      <c r="E1748" s="38"/>
      <c r="F1748" s="38"/>
      <c r="G1748" s="38"/>
      <c r="H1748" s="38"/>
      <c r="I1748" s="38"/>
      <c r="J1748" s="38"/>
      <c r="K1748" s="38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  <c r="AA1748" s="38"/>
      <c r="AB1748" s="38"/>
      <c r="AC1748" s="38"/>
      <c r="AD1748" s="38"/>
      <c r="AE1748" s="38"/>
      <c r="AF1748" s="38"/>
      <c r="AG1748" s="39"/>
      <c r="AH1748" s="9"/>
    </row>
    <row r="1749" spans="1:34">
      <c r="A1749" s="3"/>
      <c r="B174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49" s="37"/>
      <c r="D1749" s="38"/>
      <c r="E1749" s="38"/>
      <c r="F1749" s="38"/>
      <c r="G1749" s="38"/>
      <c r="H1749" s="38"/>
      <c r="I1749" s="38"/>
      <c r="J1749" s="38"/>
      <c r="K1749" s="38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  <c r="AA1749" s="38"/>
      <c r="AB1749" s="38"/>
      <c r="AC1749" s="38"/>
      <c r="AD1749" s="38"/>
      <c r="AE1749" s="38"/>
      <c r="AF1749" s="38"/>
      <c r="AG1749" s="39"/>
      <c r="AH1749" s="9"/>
    </row>
    <row r="1750" spans="1:34">
      <c r="A1750" s="3"/>
      <c r="B175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50" s="37"/>
      <c r="D1750" s="38"/>
      <c r="E1750" s="38"/>
      <c r="F1750" s="38"/>
      <c r="G1750" s="38"/>
      <c r="H1750" s="38"/>
      <c r="I1750" s="38"/>
      <c r="J1750" s="38"/>
      <c r="K1750" s="38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8"/>
      <c r="X1750" s="38"/>
      <c r="Y1750" s="38"/>
      <c r="Z1750" s="38"/>
      <c r="AA1750" s="38"/>
      <c r="AB1750" s="38"/>
      <c r="AC1750" s="38"/>
      <c r="AD1750" s="38"/>
      <c r="AE1750" s="38"/>
      <c r="AF1750" s="38"/>
      <c r="AG1750" s="39"/>
      <c r="AH1750" s="9"/>
    </row>
    <row r="1751" spans="1:34">
      <c r="A1751" s="3"/>
      <c r="B175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51" s="37"/>
      <c r="D1751" s="38"/>
      <c r="E1751" s="38"/>
      <c r="F1751" s="38"/>
      <c r="G1751" s="38"/>
      <c r="H1751" s="38"/>
      <c r="I1751" s="38"/>
      <c r="J1751" s="38"/>
      <c r="K1751" s="38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F1751" s="38"/>
      <c r="AG1751" s="39"/>
      <c r="AH1751" s="9"/>
    </row>
    <row r="1752" spans="1:34">
      <c r="A1752" s="3"/>
      <c r="B175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52" s="37"/>
      <c r="D1752" s="38"/>
      <c r="E1752" s="38"/>
      <c r="F1752" s="38"/>
      <c r="G1752" s="38"/>
      <c r="H1752" s="38"/>
      <c r="I1752" s="38"/>
      <c r="J1752" s="38"/>
      <c r="K1752" s="38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  <c r="AA1752" s="38"/>
      <c r="AB1752" s="38"/>
      <c r="AC1752" s="38"/>
      <c r="AD1752" s="38"/>
      <c r="AE1752" s="38"/>
      <c r="AF1752" s="38"/>
      <c r="AG1752" s="39"/>
      <c r="AH1752" s="9"/>
    </row>
    <row r="1753" spans="1:34">
      <c r="A1753" s="3"/>
      <c r="B175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53" s="37"/>
      <c r="D1753" s="38"/>
      <c r="E1753" s="38"/>
      <c r="F1753" s="38"/>
      <c r="G1753" s="38"/>
      <c r="H1753" s="38"/>
      <c r="I1753" s="38"/>
      <c r="J1753" s="38"/>
      <c r="K1753" s="38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8"/>
      <c r="X1753" s="38"/>
      <c r="Y1753" s="38"/>
      <c r="Z1753" s="38"/>
      <c r="AA1753" s="38"/>
      <c r="AB1753" s="38"/>
      <c r="AC1753" s="38"/>
      <c r="AD1753" s="38"/>
      <c r="AE1753" s="38"/>
      <c r="AF1753" s="38"/>
      <c r="AG1753" s="39"/>
      <c r="AH1753" s="9"/>
    </row>
    <row r="1754" spans="1:34">
      <c r="A1754" s="3"/>
      <c r="B175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54" s="37"/>
      <c r="D1754" s="38"/>
      <c r="E1754" s="38"/>
      <c r="F1754" s="38"/>
      <c r="G1754" s="38"/>
      <c r="H1754" s="38"/>
      <c r="I1754" s="38"/>
      <c r="J1754" s="38"/>
      <c r="K1754" s="38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  <c r="AA1754" s="38"/>
      <c r="AB1754" s="38"/>
      <c r="AC1754" s="38"/>
      <c r="AD1754" s="38"/>
      <c r="AE1754" s="38"/>
      <c r="AF1754" s="38"/>
      <c r="AG1754" s="39"/>
      <c r="AH1754" s="9"/>
    </row>
    <row r="1755" spans="1:34">
      <c r="A1755" s="3"/>
      <c r="B175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55" s="37"/>
      <c r="D1755" s="38"/>
      <c r="E1755" s="38"/>
      <c r="F1755" s="38"/>
      <c r="G1755" s="38"/>
      <c r="H1755" s="38"/>
      <c r="I1755" s="38"/>
      <c r="J1755" s="38"/>
      <c r="K1755" s="38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  <c r="AA1755" s="38"/>
      <c r="AB1755" s="38"/>
      <c r="AC1755" s="38"/>
      <c r="AD1755" s="38"/>
      <c r="AE1755" s="38"/>
      <c r="AF1755" s="38"/>
      <c r="AG1755" s="39"/>
      <c r="AH1755" s="9"/>
    </row>
    <row r="1756" spans="1:34">
      <c r="A1756" s="3"/>
      <c r="B175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56" s="37"/>
      <c r="D1756" s="38"/>
      <c r="E1756" s="38"/>
      <c r="F1756" s="38"/>
      <c r="G1756" s="38"/>
      <c r="H1756" s="38"/>
      <c r="I1756" s="38"/>
      <c r="J1756" s="38"/>
      <c r="K1756" s="38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  <c r="AA1756" s="38"/>
      <c r="AB1756" s="38"/>
      <c r="AC1756" s="38"/>
      <c r="AD1756" s="38"/>
      <c r="AE1756" s="38"/>
      <c r="AF1756" s="38"/>
      <c r="AG1756" s="39"/>
      <c r="AH1756" s="9"/>
    </row>
    <row r="1757" spans="1:34">
      <c r="A1757" s="3"/>
      <c r="B175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57" s="37"/>
      <c r="D1757" s="38"/>
      <c r="E1757" s="38"/>
      <c r="F1757" s="38"/>
      <c r="G1757" s="38"/>
      <c r="H1757" s="38"/>
      <c r="I1757" s="38"/>
      <c r="J1757" s="38"/>
      <c r="K1757" s="38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F1757" s="38"/>
      <c r="AG1757" s="39"/>
      <c r="AH1757" s="9"/>
    </row>
    <row r="1758" spans="1:34">
      <c r="A1758" s="3"/>
      <c r="B175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58" s="37"/>
      <c r="D1758" s="38"/>
      <c r="E1758" s="38"/>
      <c r="F1758" s="38"/>
      <c r="G1758" s="38"/>
      <c r="H1758" s="38"/>
      <c r="I1758" s="38"/>
      <c r="J1758" s="38"/>
      <c r="K1758" s="38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  <c r="AA1758" s="38"/>
      <c r="AB1758" s="38"/>
      <c r="AC1758" s="38"/>
      <c r="AD1758" s="38"/>
      <c r="AE1758" s="38"/>
      <c r="AF1758" s="38"/>
      <c r="AG1758" s="39"/>
      <c r="AH1758" s="9"/>
    </row>
    <row r="1759" spans="1:34">
      <c r="A1759" s="3"/>
      <c r="B175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59" s="37"/>
      <c r="D1759" s="38"/>
      <c r="E1759" s="38"/>
      <c r="F1759" s="38"/>
      <c r="G1759" s="38"/>
      <c r="H1759" s="38"/>
      <c r="I1759" s="38"/>
      <c r="J1759" s="38"/>
      <c r="K1759" s="38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  <c r="AA1759" s="38"/>
      <c r="AB1759" s="38"/>
      <c r="AC1759" s="38"/>
      <c r="AD1759" s="38"/>
      <c r="AE1759" s="38"/>
      <c r="AF1759" s="38"/>
      <c r="AG1759" s="39"/>
      <c r="AH1759" s="9"/>
    </row>
    <row r="1760" spans="1:34">
      <c r="A1760" s="3"/>
      <c r="B176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60" s="37"/>
      <c r="D1760" s="38"/>
      <c r="E1760" s="38"/>
      <c r="F1760" s="38"/>
      <c r="G1760" s="38"/>
      <c r="H1760" s="38"/>
      <c r="I1760" s="38"/>
      <c r="J1760" s="38"/>
      <c r="K1760" s="38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  <c r="AA1760" s="38"/>
      <c r="AB1760" s="38"/>
      <c r="AC1760" s="38"/>
      <c r="AD1760" s="38"/>
      <c r="AE1760" s="38"/>
      <c r="AF1760" s="38"/>
      <c r="AG1760" s="39"/>
      <c r="AH1760" s="9"/>
    </row>
    <row r="1761" spans="1:34">
      <c r="A1761" s="3"/>
      <c r="B176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61" s="37"/>
      <c r="D1761" s="38"/>
      <c r="E1761" s="38"/>
      <c r="F1761" s="38"/>
      <c r="G1761" s="38"/>
      <c r="H1761" s="38"/>
      <c r="I1761" s="38"/>
      <c r="J1761" s="38"/>
      <c r="K1761" s="38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F1761" s="38"/>
      <c r="AG1761" s="39"/>
      <c r="AH1761" s="9"/>
    </row>
    <row r="1762" spans="1:34">
      <c r="A1762" s="3"/>
      <c r="B176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62" s="37"/>
      <c r="D1762" s="38"/>
      <c r="E1762" s="38"/>
      <c r="F1762" s="38"/>
      <c r="G1762" s="38"/>
      <c r="H1762" s="38"/>
      <c r="I1762" s="38"/>
      <c r="J1762" s="38"/>
      <c r="K1762" s="38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  <c r="AA1762" s="38"/>
      <c r="AB1762" s="38"/>
      <c r="AC1762" s="38"/>
      <c r="AD1762" s="38"/>
      <c r="AE1762" s="38"/>
      <c r="AF1762" s="38"/>
      <c r="AG1762" s="39"/>
      <c r="AH1762" s="9"/>
    </row>
    <row r="1763" spans="1:34">
      <c r="A1763" s="3"/>
      <c r="B176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63" s="37"/>
      <c r="D1763" s="38"/>
      <c r="E1763" s="38"/>
      <c r="F1763" s="38"/>
      <c r="G1763" s="38"/>
      <c r="H1763" s="38"/>
      <c r="I1763" s="38"/>
      <c r="J1763" s="38"/>
      <c r="K1763" s="38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F1763" s="38"/>
      <c r="AG1763" s="39"/>
      <c r="AH1763" s="9"/>
    </row>
    <row r="1764" spans="1:34">
      <c r="A1764" s="3"/>
      <c r="B176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64" s="37"/>
      <c r="D1764" s="38"/>
      <c r="E1764" s="38"/>
      <c r="F1764" s="38"/>
      <c r="G1764" s="38"/>
      <c r="H1764" s="38"/>
      <c r="I1764" s="38"/>
      <c r="J1764" s="38"/>
      <c r="K1764" s="38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  <c r="AA1764" s="38"/>
      <c r="AB1764" s="38"/>
      <c r="AC1764" s="38"/>
      <c r="AD1764" s="38"/>
      <c r="AE1764" s="38"/>
      <c r="AF1764" s="38"/>
      <c r="AG1764" s="39"/>
      <c r="AH1764" s="9"/>
    </row>
    <row r="1765" spans="1:34">
      <c r="A1765" s="3"/>
      <c r="B176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65" s="37"/>
      <c r="D1765" s="38"/>
      <c r="E1765" s="38"/>
      <c r="F1765" s="38"/>
      <c r="G1765" s="38"/>
      <c r="H1765" s="38"/>
      <c r="I1765" s="38"/>
      <c r="J1765" s="38"/>
      <c r="K1765" s="38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F1765" s="38"/>
      <c r="AG1765" s="39"/>
      <c r="AH1765" s="9"/>
    </row>
    <row r="1766" spans="1:34">
      <c r="A1766" s="3"/>
      <c r="B176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66" s="37"/>
      <c r="D1766" s="38"/>
      <c r="E1766" s="38"/>
      <c r="F1766" s="38"/>
      <c r="G1766" s="38"/>
      <c r="H1766" s="38"/>
      <c r="I1766" s="38"/>
      <c r="J1766" s="38"/>
      <c r="K1766" s="38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F1766" s="38"/>
      <c r="AG1766" s="39"/>
      <c r="AH1766" s="9"/>
    </row>
    <row r="1767" spans="1:34">
      <c r="A1767" s="3"/>
      <c r="B176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67" s="37"/>
      <c r="D1767" s="38"/>
      <c r="E1767" s="38"/>
      <c r="F1767" s="38"/>
      <c r="G1767" s="38"/>
      <c r="H1767" s="38"/>
      <c r="I1767" s="38"/>
      <c r="J1767" s="38"/>
      <c r="K1767" s="38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  <c r="AA1767" s="38"/>
      <c r="AB1767" s="38"/>
      <c r="AC1767" s="38"/>
      <c r="AD1767" s="38"/>
      <c r="AE1767" s="38"/>
      <c r="AF1767" s="38"/>
      <c r="AG1767" s="39"/>
      <c r="AH1767" s="9"/>
    </row>
    <row r="1768" spans="1:34">
      <c r="A1768" s="3"/>
      <c r="B176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68" s="37"/>
      <c r="D1768" s="38"/>
      <c r="E1768" s="38"/>
      <c r="F1768" s="38"/>
      <c r="G1768" s="38"/>
      <c r="H1768" s="38"/>
      <c r="I1768" s="38"/>
      <c r="J1768" s="38"/>
      <c r="K1768" s="38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  <c r="AA1768" s="38"/>
      <c r="AB1768" s="38"/>
      <c r="AC1768" s="38"/>
      <c r="AD1768" s="38"/>
      <c r="AE1768" s="38"/>
      <c r="AF1768" s="38"/>
      <c r="AG1768" s="39"/>
      <c r="AH1768" s="9"/>
    </row>
    <row r="1769" spans="1:34">
      <c r="A1769" s="3"/>
      <c r="B176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69" s="37"/>
      <c r="D1769" s="38"/>
      <c r="E1769" s="38"/>
      <c r="F1769" s="38"/>
      <c r="G1769" s="38"/>
      <c r="H1769" s="38"/>
      <c r="I1769" s="38"/>
      <c r="J1769" s="38"/>
      <c r="K1769" s="38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  <c r="AA1769" s="38"/>
      <c r="AB1769" s="38"/>
      <c r="AC1769" s="38"/>
      <c r="AD1769" s="38"/>
      <c r="AE1769" s="38"/>
      <c r="AF1769" s="38"/>
      <c r="AG1769" s="39"/>
      <c r="AH1769" s="9"/>
    </row>
    <row r="1770" spans="1:34">
      <c r="A1770" s="3"/>
      <c r="B177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70" s="37"/>
      <c r="D1770" s="38"/>
      <c r="E1770" s="38"/>
      <c r="F1770" s="38"/>
      <c r="G1770" s="38"/>
      <c r="H1770" s="38"/>
      <c r="I1770" s="38"/>
      <c r="J1770" s="38"/>
      <c r="K1770" s="38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F1770" s="38"/>
      <c r="AG1770" s="39"/>
      <c r="AH1770" s="9"/>
    </row>
    <row r="1771" spans="1:34">
      <c r="A1771" s="3"/>
      <c r="B177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71" s="37"/>
      <c r="D1771" s="38"/>
      <c r="E1771" s="38"/>
      <c r="F1771" s="38"/>
      <c r="G1771" s="38"/>
      <c r="H1771" s="38"/>
      <c r="I1771" s="38"/>
      <c r="J1771" s="38"/>
      <c r="K1771" s="38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F1771" s="38"/>
      <c r="AG1771" s="39"/>
      <c r="AH1771" s="9"/>
    </row>
    <row r="1772" spans="1:34">
      <c r="A1772" s="3"/>
      <c r="B177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72" s="37"/>
      <c r="D1772" s="38"/>
      <c r="E1772" s="38"/>
      <c r="F1772" s="38"/>
      <c r="G1772" s="38"/>
      <c r="H1772" s="38"/>
      <c r="I1772" s="38"/>
      <c r="J1772" s="38"/>
      <c r="K1772" s="38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F1772" s="38"/>
      <c r="AG1772" s="39"/>
      <c r="AH1772" s="9"/>
    </row>
    <row r="1773" spans="1:34">
      <c r="A1773" s="3"/>
      <c r="B177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73" s="37"/>
      <c r="D1773" s="38"/>
      <c r="E1773" s="38"/>
      <c r="F1773" s="38"/>
      <c r="G1773" s="38"/>
      <c r="H1773" s="38"/>
      <c r="I1773" s="38"/>
      <c r="J1773" s="38"/>
      <c r="K1773" s="38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  <c r="AA1773" s="38"/>
      <c r="AB1773" s="38"/>
      <c r="AC1773" s="38"/>
      <c r="AD1773" s="38"/>
      <c r="AE1773" s="38"/>
      <c r="AF1773" s="38"/>
      <c r="AG1773" s="39"/>
      <c r="AH1773" s="9"/>
    </row>
    <row r="1774" spans="1:34">
      <c r="A1774" s="3"/>
      <c r="B177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74" s="37"/>
      <c r="D1774" s="38"/>
      <c r="E1774" s="38"/>
      <c r="F1774" s="38"/>
      <c r="G1774" s="38"/>
      <c r="H1774" s="38"/>
      <c r="I1774" s="38"/>
      <c r="J1774" s="38"/>
      <c r="K1774" s="38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  <c r="AA1774" s="38"/>
      <c r="AB1774" s="38"/>
      <c r="AC1774" s="38"/>
      <c r="AD1774" s="38"/>
      <c r="AE1774" s="38"/>
      <c r="AF1774" s="38"/>
      <c r="AG1774" s="39"/>
      <c r="AH1774" s="9"/>
    </row>
    <row r="1775" spans="1:34">
      <c r="A1775" s="3"/>
      <c r="B177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75" s="37"/>
      <c r="D1775" s="38"/>
      <c r="E1775" s="38"/>
      <c r="F1775" s="38"/>
      <c r="G1775" s="38"/>
      <c r="H1775" s="38"/>
      <c r="I1775" s="38"/>
      <c r="J1775" s="38"/>
      <c r="K1775" s="38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  <c r="AA1775" s="38"/>
      <c r="AB1775" s="38"/>
      <c r="AC1775" s="38"/>
      <c r="AD1775" s="38"/>
      <c r="AE1775" s="38"/>
      <c r="AF1775" s="38"/>
      <c r="AG1775" s="39"/>
      <c r="AH1775" s="9"/>
    </row>
    <row r="1776" spans="1:34">
      <c r="A1776" s="3"/>
      <c r="B177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76" s="37"/>
      <c r="D1776" s="38"/>
      <c r="E1776" s="38"/>
      <c r="F1776" s="38"/>
      <c r="G1776" s="38"/>
      <c r="H1776" s="38"/>
      <c r="I1776" s="38"/>
      <c r="J1776" s="38"/>
      <c r="K1776" s="38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F1776" s="38"/>
      <c r="AG1776" s="39"/>
      <c r="AH1776" s="9"/>
    </row>
    <row r="1777" spans="1:34">
      <c r="A1777" s="3"/>
      <c r="B177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77" s="37"/>
      <c r="D1777" s="38"/>
      <c r="E1777" s="38"/>
      <c r="F1777" s="38"/>
      <c r="G1777" s="38"/>
      <c r="H1777" s="38"/>
      <c r="I1777" s="38"/>
      <c r="J1777" s="38"/>
      <c r="K1777" s="38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  <c r="AA1777" s="38"/>
      <c r="AB1777" s="38"/>
      <c r="AC1777" s="38"/>
      <c r="AD1777" s="38"/>
      <c r="AE1777" s="38"/>
      <c r="AF1777" s="38"/>
      <c r="AG1777" s="39"/>
      <c r="AH1777" s="9"/>
    </row>
    <row r="1778" spans="1:34">
      <c r="A1778" s="3"/>
      <c r="B177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78" s="37"/>
      <c r="D1778" s="38"/>
      <c r="E1778" s="38"/>
      <c r="F1778" s="38"/>
      <c r="G1778" s="38"/>
      <c r="H1778" s="38"/>
      <c r="I1778" s="38"/>
      <c r="J1778" s="38"/>
      <c r="K1778" s="38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  <c r="AA1778" s="38"/>
      <c r="AB1778" s="38"/>
      <c r="AC1778" s="38"/>
      <c r="AD1778" s="38"/>
      <c r="AE1778" s="38"/>
      <c r="AF1778" s="38"/>
      <c r="AG1778" s="39"/>
      <c r="AH1778" s="9"/>
    </row>
    <row r="1779" spans="1:34">
      <c r="A1779" s="3"/>
      <c r="B177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79" s="37"/>
      <c r="D1779" s="38"/>
      <c r="E1779" s="38"/>
      <c r="F1779" s="38"/>
      <c r="G1779" s="38"/>
      <c r="H1779" s="38"/>
      <c r="I1779" s="38"/>
      <c r="J1779" s="38"/>
      <c r="K1779" s="38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  <c r="AA1779" s="38"/>
      <c r="AB1779" s="38"/>
      <c r="AC1779" s="38"/>
      <c r="AD1779" s="38"/>
      <c r="AE1779" s="38"/>
      <c r="AF1779" s="38"/>
      <c r="AG1779" s="39"/>
      <c r="AH1779" s="9"/>
    </row>
    <row r="1780" spans="1:34">
      <c r="A1780" s="3"/>
      <c r="B178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80" s="37"/>
      <c r="D1780" s="38"/>
      <c r="E1780" s="38"/>
      <c r="F1780" s="38"/>
      <c r="G1780" s="38"/>
      <c r="H1780" s="38"/>
      <c r="I1780" s="38"/>
      <c r="J1780" s="38"/>
      <c r="K1780" s="38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  <c r="AA1780" s="38"/>
      <c r="AB1780" s="38"/>
      <c r="AC1780" s="38"/>
      <c r="AD1780" s="38"/>
      <c r="AE1780" s="38"/>
      <c r="AF1780" s="38"/>
      <c r="AG1780" s="39"/>
      <c r="AH1780" s="9"/>
    </row>
    <row r="1781" spans="1:34">
      <c r="A1781" s="3"/>
      <c r="B178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81" s="37"/>
      <c r="D1781" s="38"/>
      <c r="E1781" s="38"/>
      <c r="F1781" s="38"/>
      <c r="G1781" s="38"/>
      <c r="H1781" s="38"/>
      <c r="I1781" s="38"/>
      <c r="J1781" s="38"/>
      <c r="K1781" s="38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  <c r="AA1781" s="38"/>
      <c r="AB1781" s="38"/>
      <c r="AC1781" s="38"/>
      <c r="AD1781" s="38"/>
      <c r="AE1781" s="38"/>
      <c r="AF1781" s="38"/>
      <c r="AG1781" s="39"/>
      <c r="AH1781" s="9"/>
    </row>
    <row r="1782" spans="1:34">
      <c r="A1782" s="3"/>
      <c r="B178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82" s="37"/>
      <c r="D1782" s="38"/>
      <c r="E1782" s="38"/>
      <c r="F1782" s="38"/>
      <c r="G1782" s="38"/>
      <c r="H1782" s="38"/>
      <c r="I1782" s="38"/>
      <c r="J1782" s="38"/>
      <c r="K1782" s="38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F1782" s="38"/>
      <c r="AG1782" s="39"/>
      <c r="AH1782" s="9"/>
    </row>
    <row r="1783" spans="1:34">
      <c r="A1783" s="3"/>
      <c r="B178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83" s="37"/>
      <c r="D1783" s="38"/>
      <c r="E1783" s="38"/>
      <c r="F1783" s="38"/>
      <c r="G1783" s="38"/>
      <c r="H1783" s="38"/>
      <c r="I1783" s="38"/>
      <c r="J1783" s="38"/>
      <c r="K1783" s="38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  <c r="AA1783" s="38"/>
      <c r="AB1783" s="38"/>
      <c r="AC1783" s="38"/>
      <c r="AD1783" s="38"/>
      <c r="AE1783" s="38"/>
      <c r="AF1783" s="38"/>
      <c r="AG1783" s="39"/>
      <c r="AH1783" s="9"/>
    </row>
    <row r="1784" spans="1:34">
      <c r="A1784" s="3"/>
      <c r="B178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84" s="37"/>
      <c r="D1784" s="38"/>
      <c r="E1784" s="38"/>
      <c r="F1784" s="38"/>
      <c r="G1784" s="38"/>
      <c r="H1784" s="38"/>
      <c r="I1784" s="38"/>
      <c r="J1784" s="38"/>
      <c r="K1784" s="38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8"/>
      <c r="X1784" s="38"/>
      <c r="Y1784" s="38"/>
      <c r="Z1784" s="38"/>
      <c r="AA1784" s="38"/>
      <c r="AB1784" s="38"/>
      <c r="AC1784" s="38"/>
      <c r="AD1784" s="38"/>
      <c r="AE1784" s="38"/>
      <c r="AF1784" s="38"/>
      <c r="AG1784" s="39"/>
      <c r="AH1784" s="9"/>
    </row>
    <row r="1785" spans="1:34">
      <c r="A1785" s="3"/>
      <c r="B178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85" s="37"/>
      <c r="D1785" s="38"/>
      <c r="E1785" s="38"/>
      <c r="F1785" s="38"/>
      <c r="G1785" s="38"/>
      <c r="H1785" s="38"/>
      <c r="I1785" s="38"/>
      <c r="J1785" s="38"/>
      <c r="K1785" s="38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F1785" s="38"/>
      <c r="AG1785" s="39"/>
      <c r="AH1785" s="9"/>
    </row>
    <row r="1786" spans="1:34">
      <c r="A1786" s="3"/>
      <c r="B178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86" s="37"/>
      <c r="D1786" s="38"/>
      <c r="E1786" s="38"/>
      <c r="F1786" s="38"/>
      <c r="G1786" s="38"/>
      <c r="H1786" s="38"/>
      <c r="I1786" s="38"/>
      <c r="J1786" s="38"/>
      <c r="K1786" s="38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F1786" s="38"/>
      <c r="AG1786" s="39"/>
      <c r="AH1786" s="9"/>
    </row>
    <row r="1787" spans="1:34">
      <c r="A1787" s="3"/>
      <c r="B178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87" s="37"/>
      <c r="D1787" s="38"/>
      <c r="E1787" s="38"/>
      <c r="F1787" s="38"/>
      <c r="G1787" s="38"/>
      <c r="H1787" s="38"/>
      <c r="I1787" s="38"/>
      <c r="J1787" s="38"/>
      <c r="K1787" s="38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  <c r="AA1787" s="38"/>
      <c r="AB1787" s="38"/>
      <c r="AC1787" s="38"/>
      <c r="AD1787" s="38"/>
      <c r="AE1787" s="38"/>
      <c r="AF1787" s="38"/>
      <c r="AG1787" s="39"/>
      <c r="AH1787" s="9"/>
    </row>
    <row r="1788" spans="1:34">
      <c r="A1788" s="3"/>
      <c r="B178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88" s="37"/>
      <c r="D1788" s="38"/>
      <c r="E1788" s="38"/>
      <c r="F1788" s="38"/>
      <c r="G1788" s="38"/>
      <c r="H1788" s="38"/>
      <c r="I1788" s="38"/>
      <c r="J1788" s="38"/>
      <c r="K1788" s="38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  <c r="AA1788" s="38"/>
      <c r="AB1788" s="38"/>
      <c r="AC1788" s="38"/>
      <c r="AD1788" s="38"/>
      <c r="AE1788" s="38"/>
      <c r="AF1788" s="38"/>
      <c r="AG1788" s="39"/>
      <c r="AH1788" s="9"/>
    </row>
    <row r="1789" spans="1:34">
      <c r="A1789" s="3"/>
      <c r="B178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89" s="37"/>
      <c r="D1789" s="38"/>
      <c r="E1789" s="38"/>
      <c r="F1789" s="38"/>
      <c r="G1789" s="38"/>
      <c r="H1789" s="38"/>
      <c r="I1789" s="38"/>
      <c r="J1789" s="38"/>
      <c r="K1789" s="38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  <c r="AA1789" s="38"/>
      <c r="AB1789" s="38"/>
      <c r="AC1789" s="38"/>
      <c r="AD1789" s="38"/>
      <c r="AE1789" s="38"/>
      <c r="AF1789" s="38"/>
      <c r="AG1789" s="39"/>
      <c r="AH1789" s="9"/>
    </row>
    <row r="1790" spans="1:34">
      <c r="A1790" s="3"/>
      <c r="B179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90" s="37"/>
      <c r="D1790" s="38"/>
      <c r="E1790" s="38"/>
      <c r="F1790" s="38"/>
      <c r="G1790" s="38"/>
      <c r="H1790" s="38"/>
      <c r="I1790" s="38"/>
      <c r="J1790" s="38"/>
      <c r="K1790" s="38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  <c r="AA1790" s="38"/>
      <c r="AB1790" s="38"/>
      <c r="AC1790" s="38"/>
      <c r="AD1790" s="38"/>
      <c r="AE1790" s="38"/>
      <c r="AF1790" s="38"/>
      <c r="AG1790" s="39"/>
      <c r="AH1790" s="9"/>
    </row>
    <row r="1791" spans="1:34">
      <c r="A1791" s="3"/>
      <c r="B179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91" s="37"/>
      <c r="D1791" s="38"/>
      <c r="E1791" s="38"/>
      <c r="F1791" s="38"/>
      <c r="G1791" s="38"/>
      <c r="H1791" s="38"/>
      <c r="I1791" s="38"/>
      <c r="J1791" s="38"/>
      <c r="K1791" s="38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  <c r="AA1791" s="38"/>
      <c r="AB1791" s="38"/>
      <c r="AC1791" s="38"/>
      <c r="AD1791" s="38"/>
      <c r="AE1791" s="38"/>
      <c r="AF1791" s="38"/>
      <c r="AG1791" s="39"/>
      <c r="AH1791" s="9"/>
    </row>
    <row r="1792" spans="1:34">
      <c r="A1792" s="3"/>
      <c r="B179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92" s="37"/>
      <c r="D1792" s="38"/>
      <c r="E1792" s="38"/>
      <c r="F1792" s="38"/>
      <c r="G1792" s="38"/>
      <c r="H1792" s="38"/>
      <c r="I1792" s="38"/>
      <c r="J1792" s="38"/>
      <c r="K1792" s="38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  <c r="AA1792" s="38"/>
      <c r="AB1792" s="38"/>
      <c r="AC1792" s="38"/>
      <c r="AD1792" s="38"/>
      <c r="AE1792" s="38"/>
      <c r="AF1792" s="38"/>
      <c r="AG1792" s="39"/>
      <c r="AH1792" s="9"/>
    </row>
    <row r="1793" spans="1:34">
      <c r="A1793" s="3"/>
      <c r="B179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93" s="37"/>
      <c r="D1793" s="38"/>
      <c r="E1793" s="38"/>
      <c r="F1793" s="38"/>
      <c r="G1793" s="38"/>
      <c r="H1793" s="38"/>
      <c r="I1793" s="38"/>
      <c r="J1793" s="38"/>
      <c r="K1793" s="38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8"/>
      <c r="X1793" s="38"/>
      <c r="Y1793" s="38"/>
      <c r="Z1793" s="38"/>
      <c r="AA1793" s="38"/>
      <c r="AB1793" s="38"/>
      <c r="AC1793" s="38"/>
      <c r="AD1793" s="38"/>
      <c r="AE1793" s="38"/>
      <c r="AF1793" s="38"/>
      <c r="AG1793" s="39"/>
      <c r="AH1793" s="9"/>
    </row>
    <row r="1794" spans="1:34">
      <c r="A1794" s="3"/>
      <c r="B179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94" s="37"/>
      <c r="D1794" s="38"/>
      <c r="E1794" s="38"/>
      <c r="F1794" s="38"/>
      <c r="G1794" s="38"/>
      <c r="H1794" s="38"/>
      <c r="I1794" s="38"/>
      <c r="J1794" s="38"/>
      <c r="K1794" s="38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8"/>
      <c r="X1794" s="38"/>
      <c r="Y1794" s="38"/>
      <c r="Z1794" s="38"/>
      <c r="AA1794" s="38"/>
      <c r="AB1794" s="38"/>
      <c r="AC1794" s="38"/>
      <c r="AD1794" s="38"/>
      <c r="AE1794" s="38"/>
      <c r="AF1794" s="38"/>
      <c r="AG1794" s="39"/>
      <c r="AH1794" s="9"/>
    </row>
    <row r="1795" spans="1:34">
      <c r="A1795" s="3"/>
      <c r="B179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95" s="37"/>
      <c r="D1795" s="38"/>
      <c r="E1795" s="38"/>
      <c r="F1795" s="38"/>
      <c r="G1795" s="38"/>
      <c r="H1795" s="38"/>
      <c r="I1795" s="38"/>
      <c r="J1795" s="38"/>
      <c r="K1795" s="38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  <c r="AA1795" s="38"/>
      <c r="AB1795" s="38"/>
      <c r="AC1795" s="38"/>
      <c r="AD1795" s="38"/>
      <c r="AE1795" s="38"/>
      <c r="AF1795" s="38"/>
      <c r="AG1795" s="39"/>
      <c r="AH1795" s="9"/>
    </row>
    <row r="1796" spans="1:34">
      <c r="A1796" s="3"/>
      <c r="B179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96" s="37"/>
      <c r="D1796" s="38"/>
      <c r="E1796" s="38"/>
      <c r="F1796" s="38"/>
      <c r="G1796" s="38"/>
      <c r="H1796" s="38"/>
      <c r="I1796" s="38"/>
      <c r="J1796" s="38"/>
      <c r="K1796" s="38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F1796" s="38"/>
      <c r="AG1796" s="39"/>
      <c r="AH1796" s="9"/>
    </row>
    <row r="1797" spans="1:34">
      <c r="A1797" s="3"/>
      <c r="B179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97" s="37"/>
      <c r="D1797" s="38"/>
      <c r="E1797" s="38"/>
      <c r="F1797" s="38"/>
      <c r="G1797" s="38"/>
      <c r="H1797" s="38"/>
      <c r="I1797" s="38"/>
      <c r="J1797" s="38"/>
      <c r="K1797" s="38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8"/>
      <c r="X1797" s="38"/>
      <c r="Y1797" s="38"/>
      <c r="Z1797" s="38"/>
      <c r="AA1797" s="38"/>
      <c r="AB1797" s="38"/>
      <c r="AC1797" s="38"/>
      <c r="AD1797" s="38"/>
      <c r="AE1797" s="38"/>
      <c r="AF1797" s="38"/>
      <c r="AG1797" s="39"/>
      <c r="AH1797" s="9"/>
    </row>
    <row r="1798" spans="1:34">
      <c r="A1798" s="3"/>
      <c r="B179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98" s="37"/>
      <c r="D1798" s="38"/>
      <c r="E1798" s="38"/>
      <c r="F1798" s="38"/>
      <c r="G1798" s="38"/>
      <c r="H1798" s="38"/>
      <c r="I1798" s="38"/>
      <c r="J1798" s="38"/>
      <c r="K1798" s="38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  <c r="AA1798" s="38"/>
      <c r="AB1798" s="38"/>
      <c r="AC1798" s="38"/>
      <c r="AD1798" s="38"/>
      <c r="AE1798" s="38"/>
      <c r="AF1798" s="38"/>
      <c r="AG1798" s="39"/>
      <c r="AH1798" s="9"/>
    </row>
    <row r="1799" spans="1:34">
      <c r="A1799" s="3"/>
      <c r="B179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799" s="37"/>
      <c r="D1799" s="38"/>
      <c r="E1799" s="38"/>
      <c r="F1799" s="38"/>
      <c r="G1799" s="38"/>
      <c r="H1799" s="38"/>
      <c r="I1799" s="38"/>
      <c r="J1799" s="38"/>
      <c r="K1799" s="38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  <c r="AA1799" s="38"/>
      <c r="AB1799" s="38"/>
      <c r="AC1799" s="38"/>
      <c r="AD1799" s="38"/>
      <c r="AE1799" s="38"/>
      <c r="AF1799" s="38"/>
      <c r="AG1799" s="39"/>
      <c r="AH1799" s="9"/>
    </row>
    <row r="1800" spans="1:34">
      <c r="A1800" s="3"/>
      <c r="B180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00" s="37"/>
      <c r="D1800" s="38"/>
      <c r="E1800" s="38"/>
      <c r="F1800" s="38"/>
      <c r="G1800" s="38"/>
      <c r="H1800" s="38"/>
      <c r="I1800" s="38"/>
      <c r="J1800" s="38"/>
      <c r="K1800" s="38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F1800" s="38"/>
      <c r="AG1800" s="39"/>
      <c r="AH1800" s="9"/>
    </row>
    <row r="1801" spans="1:34">
      <c r="A1801" s="3"/>
      <c r="B180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01" s="37"/>
      <c r="D1801" s="38"/>
      <c r="E1801" s="38"/>
      <c r="F1801" s="38"/>
      <c r="G1801" s="38"/>
      <c r="H1801" s="38"/>
      <c r="I1801" s="38"/>
      <c r="J1801" s="38"/>
      <c r="K1801" s="38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F1801" s="38"/>
      <c r="AG1801" s="39"/>
      <c r="AH1801" s="9"/>
    </row>
    <row r="1802" spans="1:34">
      <c r="A1802" s="3"/>
      <c r="B180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02" s="37"/>
      <c r="D1802" s="38"/>
      <c r="E1802" s="38"/>
      <c r="F1802" s="38"/>
      <c r="G1802" s="38"/>
      <c r="H1802" s="38"/>
      <c r="I1802" s="38"/>
      <c r="J1802" s="38"/>
      <c r="K1802" s="38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F1802" s="38"/>
      <c r="AG1802" s="39"/>
      <c r="AH1802" s="9"/>
    </row>
    <row r="1803" spans="1:34">
      <c r="A1803" s="3"/>
      <c r="B180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03" s="37"/>
      <c r="D1803" s="38"/>
      <c r="E1803" s="38"/>
      <c r="F1803" s="38"/>
      <c r="G1803" s="38"/>
      <c r="H1803" s="38"/>
      <c r="I1803" s="38"/>
      <c r="J1803" s="38"/>
      <c r="K1803" s="38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  <c r="AA1803" s="38"/>
      <c r="AB1803" s="38"/>
      <c r="AC1803" s="38"/>
      <c r="AD1803" s="38"/>
      <c r="AE1803" s="38"/>
      <c r="AF1803" s="38"/>
      <c r="AG1803" s="39"/>
      <c r="AH1803" s="9"/>
    </row>
    <row r="1804" spans="1:34">
      <c r="A1804" s="3"/>
      <c r="B180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04" s="37"/>
      <c r="D1804" s="38"/>
      <c r="E1804" s="38"/>
      <c r="F1804" s="38"/>
      <c r="G1804" s="38"/>
      <c r="H1804" s="38"/>
      <c r="I1804" s="38"/>
      <c r="J1804" s="38"/>
      <c r="K1804" s="38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  <c r="AA1804" s="38"/>
      <c r="AB1804" s="38"/>
      <c r="AC1804" s="38"/>
      <c r="AD1804" s="38"/>
      <c r="AE1804" s="38"/>
      <c r="AF1804" s="38"/>
      <c r="AG1804" s="39"/>
      <c r="AH1804" s="9"/>
    </row>
    <row r="1805" spans="1:34">
      <c r="A1805" s="3"/>
      <c r="B180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05" s="37"/>
      <c r="D1805" s="38"/>
      <c r="E1805" s="38"/>
      <c r="F1805" s="38"/>
      <c r="G1805" s="38"/>
      <c r="H1805" s="38"/>
      <c r="I1805" s="38"/>
      <c r="J1805" s="38"/>
      <c r="K1805" s="38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  <c r="AA1805" s="38"/>
      <c r="AB1805" s="38"/>
      <c r="AC1805" s="38"/>
      <c r="AD1805" s="38"/>
      <c r="AE1805" s="38"/>
      <c r="AF1805" s="38"/>
      <c r="AG1805" s="39"/>
      <c r="AH1805" s="9"/>
    </row>
    <row r="1806" spans="1:34">
      <c r="A1806" s="3"/>
      <c r="B180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06" s="37"/>
      <c r="D1806" s="38"/>
      <c r="E1806" s="38"/>
      <c r="F1806" s="38"/>
      <c r="G1806" s="38"/>
      <c r="H1806" s="38"/>
      <c r="I1806" s="38"/>
      <c r="J1806" s="38"/>
      <c r="K1806" s="38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F1806" s="38"/>
      <c r="AG1806" s="39"/>
      <c r="AH1806" s="9"/>
    </row>
    <row r="1807" spans="1:34">
      <c r="A1807" s="3"/>
      <c r="B180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07" s="37"/>
      <c r="D1807" s="38"/>
      <c r="E1807" s="38"/>
      <c r="F1807" s="38"/>
      <c r="G1807" s="38"/>
      <c r="H1807" s="38"/>
      <c r="I1807" s="38"/>
      <c r="J1807" s="38"/>
      <c r="K1807" s="38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F1807" s="38"/>
      <c r="AG1807" s="39"/>
      <c r="AH1807" s="9"/>
    </row>
    <row r="1808" spans="1:34">
      <c r="A1808" s="3"/>
      <c r="B180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08" s="37"/>
      <c r="D1808" s="38"/>
      <c r="E1808" s="38"/>
      <c r="F1808" s="38"/>
      <c r="G1808" s="38"/>
      <c r="H1808" s="38"/>
      <c r="I1808" s="38"/>
      <c r="J1808" s="38"/>
      <c r="K1808" s="38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F1808" s="38"/>
      <c r="AG1808" s="39"/>
      <c r="AH1808" s="9"/>
    </row>
    <row r="1809" spans="1:34">
      <c r="A1809" s="3"/>
      <c r="B180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09" s="37"/>
      <c r="D1809" s="38"/>
      <c r="E1809" s="38"/>
      <c r="F1809" s="38"/>
      <c r="G1809" s="38"/>
      <c r="H1809" s="38"/>
      <c r="I1809" s="38"/>
      <c r="J1809" s="38"/>
      <c r="K1809" s="38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F1809" s="38"/>
      <c r="AG1809" s="39"/>
      <c r="AH1809" s="9"/>
    </row>
    <row r="1810" spans="1:34">
      <c r="A1810" s="3"/>
      <c r="B181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10" s="37"/>
      <c r="D1810" s="38"/>
      <c r="E1810" s="38"/>
      <c r="F1810" s="38"/>
      <c r="G1810" s="38"/>
      <c r="H1810" s="38"/>
      <c r="I1810" s="38"/>
      <c r="J1810" s="38"/>
      <c r="K1810" s="38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F1810" s="38"/>
      <c r="AG1810" s="39"/>
      <c r="AH1810" s="9"/>
    </row>
    <row r="1811" spans="1:34">
      <c r="A1811" s="3"/>
      <c r="B181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11" s="37"/>
      <c r="D1811" s="38"/>
      <c r="E1811" s="38"/>
      <c r="F1811" s="38"/>
      <c r="G1811" s="38"/>
      <c r="H1811" s="38"/>
      <c r="I1811" s="38"/>
      <c r="J1811" s="38"/>
      <c r="K1811" s="38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  <c r="AA1811" s="38"/>
      <c r="AB1811" s="38"/>
      <c r="AC1811" s="38"/>
      <c r="AD1811" s="38"/>
      <c r="AE1811" s="38"/>
      <c r="AF1811" s="38"/>
      <c r="AG1811" s="39"/>
      <c r="AH1811" s="9"/>
    </row>
    <row r="1812" spans="1:34">
      <c r="A1812" s="3"/>
      <c r="B181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12" s="37"/>
      <c r="D1812" s="38"/>
      <c r="E1812" s="38"/>
      <c r="F1812" s="38"/>
      <c r="G1812" s="38"/>
      <c r="H1812" s="38"/>
      <c r="I1812" s="38"/>
      <c r="J1812" s="38"/>
      <c r="K1812" s="38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  <c r="AA1812" s="38"/>
      <c r="AB1812" s="38"/>
      <c r="AC1812" s="38"/>
      <c r="AD1812" s="38"/>
      <c r="AE1812" s="38"/>
      <c r="AF1812" s="38"/>
      <c r="AG1812" s="39"/>
      <c r="AH1812" s="9"/>
    </row>
    <row r="1813" spans="1:34">
      <c r="A1813" s="3"/>
      <c r="B181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13" s="37"/>
      <c r="D1813" s="38"/>
      <c r="E1813" s="38"/>
      <c r="F1813" s="38"/>
      <c r="G1813" s="38"/>
      <c r="H1813" s="38"/>
      <c r="I1813" s="38"/>
      <c r="J1813" s="38"/>
      <c r="K1813" s="38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  <c r="AA1813" s="38"/>
      <c r="AB1813" s="38"/>
      <c r="AC1813" s="38"/>
      <c r="AD1813" s="38"/>
      <c r="AE1813" s="38"/>
      <c r="AF1813" s="38"/>
      <c r="AG1813" s="39"/>
      <c r="AH1813" s="9"/>
    </row>
    <row r="1814" spans="1:34">
      <c r="A1814" s="3"/>
      <c r="B181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14" s="37"/>
      <c r="D1814" s="38"/>
      <c r="E1814" s="38"/>
      <c r="F1814" s="38"/>
      <c r="G1814" s="38"/>
      <c r="H1814" s="38"/>
      <c r="I1814" s="38"/>
      <c r="J1814" s="38"/>
      <c r="K1814" s="38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F1814" s="38"/>
      <c r="AG1814" s="39"/>
      <c r="AH1814" s="9"/>
    </row>
    <row r="1815" spans="1:34">
      <c r="A1815" s="3"/>
      <c r="B181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15" s="37"/>
      <c r="D1815" s="38"/>
      <c r="E1815" s="38"/>
      <c r="F1815" s="38"/>
      <c r="G1815" s="38"/>
      <c r="H1815" s="38"/>
      <c r="I1815" s="38"/>
      <c r="J1815" s="38"/>
      <c r="K1815" s="38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F1815" s="38"/>
      <c r="AG1815" s="39"/>
      <c r="AH1815" s="9"/>
    </row>
    <row r="1816" spans="1:34">
      <c r="A1816" s="3"/>
      <c r="B181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16" s="37"/>
      <c r="D1816" s="38"/>
      <c r="E1816" s="38"/>
      <c r="F1816" s="38"/>
      <c r="G1816" s="38"/>
      <c r="H1816" s="38"/>
      <c r="I1816" s="38"/>
      <c r="J1816" s="38"/>
      <c r="K1816" s="38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  <c r="AA1816" s="38"/>
      <c r="AB1816" s="38"/>
      <c r="AC1816" s="38"/>
      <c r="AD1816" s="38"/>
      <c r="AE1816" s="38"/>
      <c r="AF1816" s="38"/>
      <c r="AG1816" s="39"/>
      <c r="AH1816" s="9"/>
    </row>
    <row r="1817" spans="1:34">
      <c r="A1817" s="3"/>
      <c r="B181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17" s="37"/>
      <c r="D1817" s="38"/>
      <c r="E1817" s="38"/>
      <c r="F1817" s="38"/>
      <c r="G1817" s="38"/>
      <c r="H1817" s="38"/>
      <c r="I1817" s="38"/>
      <c r="J1817" s="38"/>
      <c r="K1817" s="38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  <c r="AA1817" s="38"/>
      <c r="AB1817" s="38"/>
      <c r="AC1817" s="38"/>
      <c r="AD1817" s="38"/>
      <c r="AE1817" s="38"/>
      <c r="AF1817" s="38"/>
      <c r="AG1817" s="39"/>
      <c r="AH1817" s="9"/>
    </row>
    <row r="1818" spans="1:34">
      <c r="A1818" s="3"/>
      <c r="B181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18" s="37"/>
      <c r="D1818" s="38"/>
      <c r="E1818" s="38"/>
      <c r="F1818" s="38"/>
      <c r="G1818" s="38"/>
      <c r="H1818" s="38"/>
      <c r="I1818" s="38"/>
      <c r="J1818" s="38"/>
      <c r="K1818" s="38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  <c r="AA1818" s="38"/>
      <c r="AB1818" s="38"/>
      <c r="AC1818" s="38"/>
      <c r="AD1818" s="38"/>
      <c r="AE1818" s="38"/>
      <c r="AF1818" s="38"/>
      <c r="AG1818" s="39"/>
      <c r="AH1818" s="9"/>
    </row>
    <row r="1819" spans="1:34">
      <c r="A1819" s="3"/>
      <c r="B181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19" s="37"/>
      <c r="D1819" s="38"/>
      <c r="E1819" s="38"/>
      <c r="F1819" s="38"/>
      <c r="G1819" s="38"/>
      <c r="H1819" s="38"/>
      <c r="I1819" s="38"/>
      <c r="J1819" s="38"/>
      <c r="K1819" s="38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  <c r="AA1819" s="38"/>
      <c r="AB1819" s="38"/>
      <c r="AC1819" s="38"/>
      <c r="AD1819" s="38"/>
      <c r="AE1819" s="38"/>
      <c r="AF1819" s="38"/>
      <c r="AG1819" s="39"/>
      <c r="AH1819" s="9"/>
    </row>
    <row r="1820" spans="1:34">
      <c r="A1820" s="3"/>
      <c r="B182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20" s="37"/>
      <c r="D1820" s="38"/>
      <c r="E1820" s="38"/>
      <c r="F1820" s="38"/>
      <c r="G1820" s="38"/>
      <c r="H1820" s="38"/>
      <c r="I1820" s="38"/>
      <c r="J1820" s="38"/>
      <c r="K1820" s="38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  <c r="AA1820" s="38"/>
      <c r="AB1820" s="38"/>
      <c r="AC1820" s="38"/>
      <c r="AD1820" s="38"/>
      <c r="AE1820" s="38"/>
      <c r="AF1820" s="38"/>
      <c r="AG1820" s="39"/>
      <c r="AH1820" s="9"/>
    </row>
    <row r="1821" spans="1:34">
      <c r="A1821" s="3"/>
      <c r="B182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21" s="37"/>
      <c r="D1821" s="38"/>
      <c r="E1821" s="38"/>
      <c r="F1821" s="38"/>
      <c r="G1821" s="38"/>
      <c r="H1821" s="38"/>
      <c r="I1821" s="38"/>
      <c r="J1821" s="38"/>
      <c r="K1821" s="38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8"/>
      <c r="X1821" s="38"/>
      <c r="Y1821" s="38"/>
      <c r="Z1821" s="38"/>
      <c r="AA1821" s="38"/>
      <c r="AB1821" s="38"/>
      <c r="AC1821" s="38"/>
      <c r="AD1821" s="38"/>
      <c r="AE1821" s="38"/>
      <c r="AF1821" s="38"/>
      <c r="AG1821" s="39"/>
      <c r="AH1821" s="9"/>
    </row>
    <row r="1822" spans="1:34">
      <c r="A1822" s="3"/>
      <c r="B182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22" s="37"/>
      <c r="D1822" s="38"/>
      <c r="E1822" s="38"/>
      <c r="F1822" s="38"/>
      <c r="G1822" s="38"/>
      <c r="H1822" s="38"/>
      <c r="I1822" s="38"/>
      <c r="J1822" s="38"/>
      <c r="K1822" s="38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F1822" s="38"/>
      <c r="AG1822" s="39"/>
      <c r="AH1822" s="9"/>
    </row>
    <row r="1823" spans="1:34">
      <c r="A1823" s="3"/>
      <c r="B182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23" s="37"/>
      <c r="D1823" s="38"/>
      <c r="E1823" s="38"/>
      <c r="F1823" s="38"/>
      <c r="G1823" s="38"/>
      <c r="H1823" s="38"/>
      <c r="I1823" s="38"/>
      <c r="J1823" s="38"/>
      <c r="K1823" s="38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  <c r="AA1823" s="38"/>
      <c r="AB1823" s="38"/>
      <c r="AC1823" s="38"/>
      <c r="AD1823" s="38"/>
      <c r="AE1823" s="38"/>
      <c r="AF1823" s="38"/>
      <c r="AG1823" s="39"/>
      <c r="AH1823" s="9"/>
    </row>
    <row r="1824" spans="1:34">
      <c r="A1824" s="3"/>
      <c r="B182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24" s="37"/>
      <c r="D1824" s="38"/>
      <c r="E1824" s="38"/>
      <c r="F1824" s="38"/>
      <c r="G1824" s="38"/>
      <c r="H1824" s="38"/>
      <c r="I1824" s="38"/>
      <c r="J1824" s="38"/>
      <c r="K1824" s="38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  <c r="AA1824" s="38"/>
      <c r="AB1824" s="38"/>
      <c r="AC1824" s="38"/>
      <c r="AD1824" s="38"/>
      <c r="AE1824" s="38"/>
      <c r="AF1824" s="38"/>
      <c r="AG1824" s="39"/>
      <c r="AH1824" s="9"/>
    </row>
    <row r="1825" spans="1:34">
      <c r="A1825" s="3"/>
      <c r="B182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25" s="37"/>
      <c r="D1825" s="38"/>
      <c r="E1825" s="38"/>
      <c r="F1825" s="38"/>
      <c r="G1825" s="38"/>
      <c r="H1825" s="38"/>
      <c r="I1825" s="38"/>
      <c r="J1825" s="38"/>
      <c r="K1825" s="38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F1825" s="38"/>
      <c r="AG1825" s="39"/>
      <c r="AH1825" s="9"/>
    </row>
    <row r="1826" spans="1:34">
      <c r="A1826" s="3"/>
      <c r="B182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26" s="37"/>
      <c r="D1826" s="38"/>
      <c r="E1826" s="38"/>
      <c r="F1826" s="38"/>
      <c r="G1826" s="38"/>
      <c r="H1826" s="38"/>
      <c r="I1826" s="38"/>
      <c r="J1826" s="38"/>
      <c r="K1826" s="38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  <c r="AA1826" s="38"/>
      <c r="AB1826" s="38"/>
      <c r="AC1826" s="38"/>
      <c r="AD1826" s="38"/>
      <c r="AE1826" s="38"/>
      <c r="AF1826" s="38"/>
      <c r="AG1826" s="39"/>
      <c r="AH1826" s="9"/>
    </row>
    <row r="1827" spans="1:34">
      <c r="A1827" s="3"/>
      <c r="B182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27" s="37"/>
      <c r="D1827" s="38"/>
      <c r="E1827" s="38"/>
      <c r="F1827" s="38"/>
      <c r="G1827" s="38"/>
      <c r="H1827" s="38"/>
      <c r="I1827" s="38"/>
      <c r="J1827" s="38"/>
      <c r="K1827" s="38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  <c r="AA1827" s="38"/>
      <c r="AB1827" s="38"/>
      <c r="AC1827" s="38"/>
      <c r="AD1827" s="38"/>
      <c r="AE1827" s="38"/>
      <c r="AF1827" s="38"/>
      <c r="AG1827" s="39"/>
      <c r="AH1827" s="9"/>
    </row>
    <row r="1828" spans="1:34">
      <c r="A1828" s="3"/>
      <c r="B182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28" s="37"/>
      <c r="D1828" s="38"/>
      <c r="E1828" s="38"/>
      <c r="F1828" s="38"/>
      <c r="G1828" s="38"/>
      <c r="H1828" s="38"/>
      <c r="I1828" s="38"/>
      <c r="J1828" s="38"/>
      <c r="K1828" s="38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  <c r="AA1828" s="38"/>
      <c r="AB1828" s="38"/>
      <c r="AC1828" s="38"/>
      <c r="AD1828" s="38"/>
      <c r="AE1828" s="38"/>
      <c r="AF1828" s="38"/>
      <c r="AG1828" s="39"/>
      <c r="AH1828" s="9"/>
    </row>
    <row r="1829" spans="1:34">
      <c r="A1829" s="3"/>
      <c r="B182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29" s="37"/>
      <c r="D1829" s="38"/>
      <c r="E1829" s="38"/>
      <c r="F1829" s="38"/>
      <c r="G1829" s="38"/>
      <c r="H1829" s="38"/>
      <c r="I1829" s="38"/>
      <c r="J1829" s="38"/>
      <c r="K1829" s="38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  <c r="AA1829" s="38"/>
      <c r="AB1829" s="38"/>
      <c r="AC1829" s="38"/>
      <c r="AD1829" s="38"/>
      <c r="AE1829" s="38"/>
      <c r="AF1829" s="38"/>
      <c r="AG1829" s="39"/>
      <c r="AH1829" s="9"/>
    </row>
    <row r="1830" spans="1:34">
      <c r="A1830" s="3"/>
      <c r="B183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30" s="37"/>
      <c r="D1830" s="38"/>
      <c r="E1830" s="38"/>
      <c r="F1830" s="38"/>
      <c r="G1830" s="38"/>
      <c r="H1830" s="38"/>
      <c r="I1830" s="38"/>
      <c r="J1830" s="38"/>
      <c r="K1830" s="38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8"/>
      <c r="X1830" s="38"/>
      <c r="Y1830" s="38"/>
      <c r="Z1830" s="38"/>
      <c r="AA1830" s="38"/>
      <c r="AB1830" s="38"/>
      <c r="AC1830" s="38"/>
      <c r="AD1830" s="38"/>
      <c r="AE1830" s="38"/>
      <c r="AF1830" s="38"/>
      <c r="AG1830" s="39"/>
      <c r="AH1830" s="9"/>
    </row>
    <row r="1831" spans="1:34">
      <c r="A1831" s="3"/>
      <c r="B183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31" s="37"/>
      <c r="D1831" s="38"/>
      <c r="E1831" s="38"/>
      <c r="F1831" s="38"/>
      <c r="G1831" s="38"/>
      <c r="H1831" s="38"/>
      <c r="I1831" s="38"/>
      <c r="J1831" s="38"/>
      <c r="K1831" s="38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  <c r="AA1831" s="38"/>
      <c r="AB1831" s="38"/>
      <c r="AC1831" s="38"/>
      <c r="AD1831" s="38"/>
      <c r="AE1831" s="38"/>
      <c r="AF1831" s="38"/>
      <c r="AG1831" s="39"/>
      <c r="AH1831" s="9"/>
    </row>
    <row r="1832" spans="1:34">
      <c r="A1832" s="3"/>
      <c r="B183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32" s="37"/>
      <c r="D1832" s="38"/>
      <c r="E1832" s="38"/>
      <c r="F1832" s="38"/>
      <c r="G1832" s="38"/>
      <c r="H1832" s="38"/>
      <c r="I1832" s="38"/>
      <c r="J1832" s="38"/>
      <c r="K1832" s="38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8"/>
      <c r="X1832" s="38"/>
      <c r="Y1832" s="38"/>
      <c r="Z1832" s="38"/>
      <c r="AA1832" s="38"/>
      <c r="AB1832" s="38"/>
      <c r="AC1832" s="38"/>
      <c r="AD1832" s="38"/>
      <c r="AE1832" s="38"/>
      <c r="AF1832" s="38"/>
      <c r="AG1832" s="39"/>
      <c r="AH1832" s="9"/>
    </row>
    <row r="1833" spans="1:34">
      <c r="A1833" s="3"/>
      <c r="B183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33" s="37"/>
      <c r="D1833" s="38"/>
      <c r="E1833" s="38"/>
      <c r="F1833" s="38"/>
      <c r="G1833" s="38"/>
      <c r="H1833" s="38"/>
      <c r="I1833" s="38"/>
      <c r="J1833" s="38"/>
      <c r="K1833" s="38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F1833" s="38"/>
      <c r="AG1833" s="39"/>
      <c r="AH1833" s="9"/>
    </row>
    <row r="1834" spans="1:34">
      <c r="A1834" s="3"/>
      <c r="B183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34" s="37"/>
      <c r="D1834" s="38"/>
      <c r="E1834" s="38"/>
      <c r="F1834" s="38"/>
      <c r="G1834" s="38"/>
      <c r="H1834" s="38"/>
      <c r="I1834" s="38"/>
      <c r="J1834" s="38"/>
      <c r="K1834" s="38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F1834" s="38"/>
      <c r="AG1834" s="39"/>
      <c r="AH1834" s="9"/>
    </row>
    <row r="1835" spans="1:34">
      <c r="A1835" s="3"/>
      <c r="B183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35" s="37"/>
      <c r="D1835" s="38"/>
      <c r="E1835" s="38"/>
      <c r="F1835" s="38"/>
      <c r="G1835" s="38"/>
      <c r="H1835" s="38"/>
      <c r="I1835" s="38"/>
      <c r="J1835" s="38"/>
      <c r="K1835" s="38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  <c r="AA1835" s="38"/>
      <c r="AB1835" s="38"/>
      <c r="AC1835" s="38"/>
      <c r="AD1835" s="38"/>
      <c r="AE1835" s="38"/>
      <c r="AF1835" s="38"/>
      <c r="AG1835" s="39"/>
      <c r="AH1835" s="9"/>
    </row>
    <row r="1836" spans="1:34">
      <c r="A1836" s="3"/>
      <c r="B183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36" s="37"/>
      <c r="D1836" s="38"/>
      <c r="E1836" s="38"/>
      <c r="F1836" s="38"/>
      <c r="G1836" s="38"/>
      <c r="H1836" s="38"/>
      <c r="I1836" s="38"/>
      <c r="J1836" s="38"/>
      <c r="K1836" s="38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  <c r="AA1836" s="38"/>
      <c r="AB1836" s="38"/>
      <c r="AC1836" s="38"/>
      <c r="AD1836" s="38"/>
      <c r="AE1836" s="38"/>
      <c r="AF1836" s="38"/>
      <c r="AG1836" s="39"/>
      <c r="AH1836" s="9"/>
    </row>
    <row r="1837" spans="1:34">
      <c r="A1837" s="3"/>
      <c r="B183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37" s="37"/>
      <c r="D1837" s="38"/>
      <c r="E1837" s="38"/>
      <c r="F1837" s="38"/>
      <c r="G1837" s="38"/>
      <c r="H1837" s="38"/>
      <c r="I1837" s="38"/>
      <c r="J1837" s="38"/>
      <c r="K1837" s="38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  <c r="AA1837" s="38"/>
      <c r="AB1837" s="38"/>
      <c r="AC1837" s="38"/>
      <c r="AD1837" s="38"/>
      <c r="AE1837" s="38"/>
      <c r="AF1837" s="38"/>
      <c r="AG1837" s="39"/>
      <c r="AH1837" s="9"/>
    </row>
    <row r="1838" spans="1:34">
      <c r="A1838" s="3"/>
      <c r="B183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38" s="37"/>
      <c r="D1838" s="38"/>
      <c r="E1838" s="38"/>
      <c r="F1838" s="38"/>
      <c r="G1838" s="38"/>
      <c r="H1838" s="38"/>
      <c r="I1838" s="38"/>
      <c r="J1838" s="38"/>
      <c r="K1838" s="38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  <c r="AA1838" s="38"/>
      <c r="AB1838" s="38"/>
      <c r="AC1838" s="38"/>
      <c r="AD1838" s="38"/>
      <c r="AE1838" s="38"/>
      <c r="AF1838" s="38"/>
      <c r="AG1838" s="39"/>
      <c r="AH1838" s="9"/>
    </row>
    <row r="1839" spans="1:34">
      <c r="A1839" s="3"/>
      <c r="B183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39" s="37"/>
      <c r="D1839" s="38"/>
      <c r="E1839" s="38"/>
      <c r="F1839" s="38"/>
      <c r="G1839" s="38"/>
      <c r="H1839" s="38"/>
      <c r="I1839" s="38"/>
      <c r="J1839" s="38"/>
      <c r="K1839" s="38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F1839" s="38"/>
      <c r="AG1839" s="39"/>
      <c r="AH1839" s="9"/>
    </row>
    <row r="1840" spans="1:34">
      <c r="A1840" s="3"/>
      <c r="B184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40" s="37"/>
      <c r="D1840" s="38"/>
      <c r="E1840" s="38"/>
      <c r="F1840" s="38"/>
      <c r="G1840" s="38"/>
      <c r="H1840" s="38"/>
      <c r="I1840" s="38"/>
      <c r="J1840" s="38"/>
      <c r="K1840" s="38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F1840" s="38"/>
      <c r="AG1840" s="39"/>
      <c r="AH1840" s="9"/>
    </row>
    <row r="1841" spans="1:34">
      <c r="A1841" s="3"/>
      <c r="B184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41" s="37"/>
      <c r="D1841" s="38"/>
      <c r="E1841" s="38"/>
      <c r="F1841" s="38"/>
      <c r="G1841" s="38"/>
      <c r="H1841" s="38"/>
      <c r="I1841" s="38"/>
      <c r="J1841" s="38"/>
      <c r="K1841" s="38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F1841" s="38"/>
      <c r="AG1841" s="39"/>
      <c r="AH1841" s="9"/>
    </row>
    <row r="1842" spans="1:34">
      <c r="A1842" s="3"/>
      <c r="B184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42" s="37"/>
      <c r="D1842" s="38"/>
      <c r="E1842" s="38"/>
      <c r="F1842" s="38"/>
      <c r="G1842" s="38"/>
      <c r="H1842" s="38"/>
      <c r="I1842" s="38"/>
      <c r="J1842" s="38"/>
      <c r="K1842" s="38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  <c r="AA1842" s="38"/>
      <c r="AB1842" s="38"/>
      <c r="AC1842" s="38"/>
      <c r="AD1842" s="38"/>
      <c r="AE1842" s="38"/>
      <c r="AF1842" s="38"/>
      <c r="AG1842" s="39"/>
      <c r="AH1842" s="9"/>
    </row>
    <row r="1843" spans="1:34">
      <c r="A1843" s="3"/>
      <c r="B184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43" s="37"/>
      <c r="D1843" s="38"/>
      <c r="E1843" s="38"/>
      <c r="F1843" s="38"/>
      <c r="G1843" s="38"/>
      <c r="H1843" s="38"/>
      <c r="I1843" s="38"/>
      <c r="J1843" s="38"/>
      <c r="K1843" s="38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  <c r="AA1843" s="38"/>
      <c r="AB1843" s="38"/>
      <c r="AC1843" s="38"/>
      <c r="AD1843" s="38"/>
      <c r="AE1843" s="38"/>
      <c r="AF1843" s="38"/>
      <c r="AG1843" s="39"/>
      <c r="AH1843" s="9"/>
    </row>
    <row r="1844" spans="1:34">
      <c r="A1844" s="3"/>
      <c r="B184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44" s="37"/>
      <c r="D1844" s="38"/>
      <c r="E1844" s="38"/>
      <c r="F1844" s="38"/>
      <c r="G1844" s="38"/>
      <c r="H1844" s="38"/>
      <c r="I1844" s="38"/>
      <c r="J1844" s="38"/>
      <c r="K1844" s="38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  <c r="AA1844" s="38"/>
      <c r="AB1844" s="38"/>
      <c r="AC1844" s="38"/>
      <c r="AD1844" s="38"/>
      <c r="AE1844" s="38"/>
      <c r="AF1844" s="38"/>
      <c r="AG1844" s="39"/>
      <c r="AH1844" s="9"/>
    </row>
    <row r="1845" spans="1:34">
      <c r="A1845" s="3"/>
      <c r="B184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45" s="37"/>
      <c r="D1845" s="38"/>
      <c r="E1845" s="38"/>
      <c r="F1845" s="38"/>
      <c r="G1845" s="38"/>
      <c r="H1845" s="38"/>
      <c r="I1845" s="38"/>
      <c r="J1845" s="38"/>
      <c r="K1845" s="38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F1845" s="38"/>
      <c r="AG1845" s="39"/>
      <c r="AH1845" s="9"/>
    </row>
    <row r="1846" spans="1:34">
      <c r="A1846" s="3"/>
      <c r="B184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46" s="37"/>
      <c r="D1846" s="38"/>
      <c r="E1846" s="38"/>
      <c r="F1846" s="38"/>
      <c r="G1846" s="38"/>
      <c r="H1846" s="38"/>
      <c r="I1846" s="38"/>
      <c r="J1846" s="38"/>
      <c r="K1846" s="38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  <c r="AA1846" s="38"/>
      <c r="AB1846" s="38"/>
      <c r="AC1846" s="38"/>
      <c r="AD1846" s="38"/>
      <c r="AE1846" s="38"/>
      <c r="AF1846" s="38"/>
      <c r="AG1846" s="39"/>
      <c r="AH1846" s="9"/>
    </row>
    <row r="1847" spans="1:34">
      <c r="A1847" s="3"/>
      <c r="B184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47" s="37"/>
      <c r="D1847" s="38"/>
      <c r="E1847" s="38"/>
      <c r="F1847" s="38"/>
      <c r="G1847" s="38"/>
      <c r="H1847" s="38"/>
      <c r="I1847" s="38"/>
      <c r="J1847" s="38"/>
      <c r="K1847" s="38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  <c r="AA1847" s="38"/>
      <c r="AB1847" s="38"/>
      <c r="AC1847" s="38"/>
      <c r="AD1847" s="38"/>
      <c r="AE1847" s="38"/>
      <c r="AF1847" s="38"/>
      <c r="AG1847" s="39"/>
      <c r="AH1847" s="9"/>
    </row>
    <row r="1848" spans="1:34">
      <c r="A1848" s="3"/>
      <c r="B184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48" s="37"/>
      <c r="D1848" s="38"/>
      <c r="E1848" s="38"/>
      <c r="F1848" s="38"/>
      <c r="G1848" s="38"/>
      <c r="H1848" s="38"/>
      <c r="I1848" s="38"/>
      <c r="J1848" s="38"/>
      <c r="K1848" s="38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  <c r="AA1848" s="38"/>
      <c r="AB1848" s="38"/>
      <c r="AC1848" s="38"/>
      <c r="AD1848" s="38"/>
      <c r="AE1848" s="38"/>
      <c r="AF1848" s="38"/>
      <c r="AG1848" s="39"/>
      <c r="AH1848" s="9"/>
    </row>
    <row r="1849" spans="1:34">
      <c r="A1849" s="3"/>
      <c r="B184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49" s="37"/>
      <c r="D1849" s="38"/>
      <c r="E1849" s="38"/>
      <c r="F1849" s="38"/>
      <c r="G1849" s="38"/>
      <c r="H1849" s="38"/>
      <c r="I1849" s="38"/>
      <c r="J1849" s="38"/>
      <c r="K1849" s="38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  <c r="AA1849" s="38"/>
      <c r="AB1849" s="38"/>
      <c r="AC1849" s="38"/>
      <c r="AD1849" s="38"/>
      <c r="AE1849" s="38"/>
      <c r="AF1849" s="38"/>
      <c r="AG1849" s="39"/>
      <c r="AH1849" s="9"/>
    </row>
    <row r="1850" spans="1:34">
      <c r="A1850" s="3"/>
      <c r="B185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50" s="37"/>
      <c r="D1850" s="38"/>
      <c r="E1850" s="38"/>
      <c r="F1850" s="38"/>
      <c r="G1850" s="38"/>
      <c r="H1850" s="38"/>
      <c r="I1850" s="38"/>
      <c r="J1850" s="38"/>
      <c r="K1850" s="38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  <c r="AA1850" s="38"/>
      <c r="AB1850" s="38"/>
      <c r="AC1850" s="38"/>
      <c r="AD1850" s="38"/>
      <c r="AE1850" s="38"/>
      <c r="AF1850" s="38"/>
      <c r="AG1850" s="39"/>
      <c r="AH1850" s="9"/>
    </row>
    <row r="1851" spans="1:34">
      <c r="A1851" s="3"/>
      <c r="B185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51" s="37"/>
      <c r="D1851" s="38"/>
      <c r="E1851" s="38"/>
      <c r="F1851" s="38"/>
      <c r="G1851" s="38"/>
      <c r="H1851" s="38"/>
      <c r="I1851" s="38"/>
      <c r="J1851" s="38"/>
      <c r="K1851" s="38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  <c r="AA1851" s="38"/>
      <c r="AB1851" s="38"/>
      <c r="AC1851" s="38"/>
      <c r="AD1851" s="38"/>
      <c r="AE1851" s="38"/>
      <c r="AF1851" s="38"/>
      <c r="AG1851" s="39"/>
      <c r="AH1851" s="9"/>
    </row>
    <row r="1852" spans="1:34">
      <c r="A1852" s="3"/>
      <c r="B185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52" s="37"/>
      <c r="D1852" s="38"/>
      <c r="E1852" s="38"/>
      <c r="F1852" s="38"/>
      <c r="G1852" s="38"/>
      <c r="H1852" s="38"/>
      <c r="I1852" s="38"/>
      <c r="J1852" s="38"/>
      <c r="K1852" s="38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8"/>
      <c r="X1852" s="38"/>
      <c r="Y1852" s="38"/>
      <c r="Z1852" s="38"/>
      <c r="AA1852" s="38"/>
      <c r="AB1852" s="38"/>
      <c r="AC1852" s="38"/>
      <c r="AD1852" s="38"/>
      <c r="AE1852" s="38"/>
      <c r="AF1852" s="38"/>
      <c r="AG1852" s="39"/>
      <c r="AH1852" s="9"/>
    </row>
    <row r="1853" spans="1:34">
      <c r="A1853" s="3"/>
      <c r="B185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53" s="37"/>
      <c r="D1853" s="38"/>
      <c r="E1853" s="38"/>
      <c r="F1853" s="38"/>
      <c r="G1853" s="38"/>
      <c r="H1853" s="38"/>
      <c r="I1853" s="38"/>
      <c r="J1853" s="38"/>
      <c r="K1853" s="38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  <c r="AA1853" s="38"/>
      <c r="AB1853" s="38"/>
      <c r="AC1853" s="38"/>
      <c r="AD1853" s="38"/>
      <c r="AE1853" s="38"/>
      <c r="AF1853" s="38"/>
      <c r="AG1853" s="39"/>
      <c r="AH1853" s="9"/>
    </row>
    <row r="1854" spans="1:34">
      <c r="A1854" s="3"/>
      <c r="B185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54" s="37"/>
      <c r="D1854" s="38"/>
      <c r="E1854" s="38"/>
      <c r="F1854" s="38"/>
      <c r="G1854" s="38"/>
      <c r="H1854" s="38"/>
      <c r="I1854" s="38"/>
      <c r="J1854" s="38"/>
      <c r="K1854" s="38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  <c r="AA1854" s="38"/>
      <c r="AB1854" s="38"/>
      <c r="AC1854" s="38"/>
      <c r="AD1854" s="38"/>
      <c r="AE1854" s="38"/>
      <c r="AF1854" s="38"/>
      <c r="AG1854" s="39"/>
      <c r="AH1854" s="9"/>
    </row>
    <row r="1855" spans="1:34">
      <c r="A1855" s="3"/>
      <c r="B185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55" s="37"/>
      <c r="D1855" s="38"/>
      <c r="E1855" s="38"/>
      <c r="F1855" s="38"/>
      <c r="G1855" s="38"/>
      <c r="H1855" s="38"/>
      <c r="I1855" s="38"/>
      <c r="J1855" s="38"/>
      <c r="K1855" s="38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  <c r="AA1855" s="38"/>
      <c r="AB1855" s="38"/>
      <c r="AC1855" s="38"/>
      <c r="AD1855" s="38"/>
      <c r="AE1855" s="38"/>
      <c r="AF1855" s="38"/>
      <c r="AG1855" s="39"/>
      <c r="AH1855" s="9"/>
    </row>
    <row r="1856" spans="1:34">
      <c r="A1856" s="3"/>
      <c r="B185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56" s="37"/>
      <c r="D1856" s="38"/>
      <c r="E1856" s="38"/>
      <c r="F1856" s="38"/>
      <c r="G1856" s="38"/>
      <c r="H1856" s="38"/>
      <c r="I1856" s="38"/>
      <c r="J1856" s="38"/>
      <c r="K1856" s="38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  <c r="AA1856" s="38"/>
      <c r="AB1856" s="38"/>
      <c r="AC1856" s="38"/>
      <c r="AD1856" s="38"/>
      <c r="AE1856" s="38"/>
      <c r="AF1856" s="38"/>
      <c r="AG1856" s="39"/>
      <c r="AH1856" s="9"/>
    </row>
    <row r="1857" spans="1:34">
      <c r="A1857" s="3"/>
      <c r="B185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57" s="37"/>
      <c r="D1857" s="38"/>
      <c r="E1857" s="38"/>
      <c r="F1857" s="38"/>
      <c r="G1857" s="38"/>
      <c r="H1857" s="38"/>
      <c r="I1857" s="38"/>
      <c r="J1857" s="38"/>
      <c r="K1857" s="38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F1857" s="38"/>
      <c r="AG1857" s="39"/>
      <c r="AH1857" s="9"/>
    </row>
    <row r="1858" spans="1:34">
      <c r="A1858" s="3"/>
      <c r="B185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58" s="37"/>
      <c r="D1858" s="38"/>
      <c r="E1858" s="38"/>
      <c r="F1858" s="38"/>
      <c r="G1858" s="38"/>
      <c r="H1858" s="38"/>
      <c r="I1858" s="38"/>
      <c r="J1858" s="38"/>
      <c r="K1858" s="38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8"/>
      <c r="X1858" s="38"/>
      <c r="Y1858" s="38"/>
      <c r="Z1858" s="38"/>
      <c r="AA1858" s="38"/>
      <c r="AB1858" s="38"/>
      <c r="AC1858" s="38"/>
      <c r="AD1858" s="38"/>
      <c r="AE1858" s="38"/>
      <c r="AF1858" s="38"/>
      <c r="AG1858" s="39"/>
      <c r="AH1858" s="9"/>
    </row>
    <row r="1859" spans="1:34">
      <c r="A1859" s="3"/>
      <c r="B185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59" s="37"/>
      <c r="D1859" s="38"/>
      <c r="E1859" s="38"/>
      <c r="F1859" s="38"/>
      <c r="G1859" s="38"/>
      <c r="H1859" s="38"/>
      <c r="I1859" s="38"/>
      <c r="J1859" s="38"/>
      <c r="K1859" s="38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  <c r="AA1859" s="38"/>
      <c r="AB1859" s="38"/>
      <c r="AC1859" s="38"/>
      <c r="AD1859" s="38"/>
      <c r="AE1859" s="38"/>
      <c r="AF1859" s="38"/>
      <c r="AG1859" s="39"/>
      <c r="AH1859" s="9"/>
    </row>
    <row r="1860" spans="1:34">
      <c r="A1860" s="3"/>
      <c r="B186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60" s="37"/>
      <c r="D1860" s="38"/>
      <c r="E1860" s="38"/>
      <c r="F1860" s="38"/>
      <c r="G1860" s="38"/>
      <c r="H1860" s="38"/>
      <c r="I1860" s="38"/>
      <c r="J1860" s="38"/>
      <c r="K1860" s="38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  <c r="AA1860" s="38"/>
      <c r="AB1860" s="38"/>
      <c r="AC1860" s="38"/>
      <c r="AD1860" s="38"/>
      <c r="AE1860" s="38"/>
      <c r="AF1860" s="38"/>
      <c r="AG1860" s="39"/>
      <c r="AH1860" s="9"/>
    </row>
    <row r="1861" spans="1:34">
      <c r="A1861" s="3"/>
      <c r="B186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61" s="37"/>
      <c r="D1861" s="38"/>
      <c r="E1861" s="38"/>
      <c r="F1861" s="38"/>
      <c r="G1861" s="38"/>
      <c r="H1861" s="38"/>
      <c r="I1861" s="38"/>
      <c r="J1861" s="38"/>
      <c r="K1861" s="38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8"/>
      <c r="X1861" s="38"/>
      <c r="Y1861" s="38"/>
      <c r="Z1861" s="38"/>
      <c r="AA1861" s="38"/>
      <c r="AB1861" s="38"/>
      <c r="AC1861" s="38"/>
      <c r="AD1861" s="38"/>
      <c r="AE1861" s="38"/>
      <c r="AF1861" s="38"/>
      <c r="AG1861" s="39"/>
      <c r="AH1861" s="9"/>
    </row>
    <row r="1862" spans="1:34">
      <c r="A1862" s="3"/>
      <c r="B186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62" s="37"/>
      <c r="D1862" s="38"/>
      <c r="E1862" s="38"/>
      <c r="F1862" s="38"/>
      <c r="G1862" s="38"/>
      <c r="H1862" s="38"/>
      <c r="I1862" s="38"/>
      <c r="J1862" s="38"/>
      <c r="K1862" s="38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  <c r="AA1862" s="38"/>
      <c r="AB1862" s="38"/>
      <c r="AC1862" s="38"/>
      <c r="AD1862" s="38"/>
      <c r="AE1862" s="38"/>
      <c r="AF1862" s="38"/>
      <c r="AG1862" s="39"/>
      <c r="AH1862" s="9"/>
    </row>
    <row r="1863" spans="1:34">
      <c r="A1863" s="3"/>
      <c r="B186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63" s="37"/>
      <c r="D1863" s="38"/>
      <c r="E1863" s="38"/>
      <c r="F1863" s="38"/>
      <c r="G1863" s="38"/>
      <c r="H1863" s="38"/>
      <c r="I1863" s="38"/>
      <c r="J1863" s="38"/>
      <c r="K1863" s="38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F1863" s="38"/>
      <c r="AG1863" s="39"/>
      <c r="AH1863" s="9"/>
    </row>
    <row r="1864" spans="1:34">
      <c r="A1864" s="3"/>
      <c r="B186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64" s="37"/>
      <c r="D1864" s="38"/>
      <c r="E1864" s="38"/>
      <c r="F1864" s="38"/>
      <c r="G1864" s="38"/>
      <c r="H1864" s="38"/>
      <c r="I1864" s="38"/>
      <c r="J1864" s="38"/>
      <c r="K1864" s="38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F1864" s="38"/>
      <c r="AG1864" s="39"/>
      <c r="AH1864" s="9"/>
    </row>
    <row r="1865" spans="1:34">
      <c r="A1865" s="3"/>
      <c r="B186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65" s="37"/>
      <c r="D1865" s="38"/>
      <c r="E1865" s="38"/>
      <c r="F1865" s="38"/>
      <c r="G1865" s="38"/>
      <c r="H1865" s="38"/>
      <c r="I1865" s="38"/>
      <c r="J1865" s="38"/>
      <c r="K1865" s="38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  <c r="AA1865" s="38"/>
      <c r="AB1865" s="38"/>
      <c r="AC1865" s="38"/>
      <c r="AD1865" s="38"/>
      <c r="AE1865" s="38"/>
      <c r="AF1865" s="38"/>
      <c r="AG1865" s="39"/>
      <c r="AH1865" s="9"/>
    </row>
    <row r="1866" spans="1:34">
      <c r="A1866" s="3"/>
      <c r="B186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66" s="37"/>
      <c r="D1866" s="38"/>
      <c r="E1866" s="38"/>
      <c r="F1866" s="38"/>
      <c r="G1866" s="38"/>
      <c r="H1866" s="38"/>
      <c r="I1866" s="38"/>
      <c r="J1866" s="38"/>
      <c r="K1866" s="38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F1866" s="38"/>
      <c r="AG1866" s="39"/>
      <c r="AH1866" s="9"/>
    </row>
    <row r="1867" spans="1:34">
      <c r="A1867" s="3"/>
      <c r="B186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67" s="37"/>
      <c r="D1867" s="38"/>
      <c r="E1867" s="38"/>
      <c r="F1867" s="38"/>
      <c r="G1867" s="38"/>
      <c r="H1867" s="38"/>
      <c r="I1867" s="38"/>
      <c r="J1867" s="38"/>
      <c r="K1867" s="38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  <c r="AA1867" s="38"/>
      <c r="AB1867" s="38"/>
      <c r="AC1867" s="38"/>
      <c r="AD1867" s="38"/>
      <c r="AE1867" s="38"/>
      <c r="AF1867" s="38"/>
      <c r="AG1867" s="39"/>
      <c r="AH1867" s="9"/>
    </row>
    <row r="1868" spans="1:34">
      <c r="A1868" s="3"/>
      <c r="B186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68" s="37"/>
      <c r="D1868" s="38"/>
      <c r="E1868" s="38"/>
      <c r="F1868" s="38"/>
      <c r="G1868" s="38"/>
      <c r="H1868" s="38"/>
      <c r="I1868" s="38"/>
      <c r="J1868" s="38"/>
      <c r="K1868" s="38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  <c r="AA1868" s="38"/>
      <c r="AB1868" s="38"/>
      <c r="AC1868" s="38"/>
      <c r="AD1868" s="38"/>
      <c r="AE1868" s="38"/>
      <c r="AF1868" s="38"/>
      <c r="AG1868" s="39"/>
      <c r="AH1868" s="9"/>
    </row>
    <row r="1869" spans="1:34">
      <c r="A1869" s="3"/>
      <c r="B186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69" s="37"/>
      <c r="D1869" s="38"/>
      <c r="E1869" s="38"/>
      <c r="F1869" s="38"/>
      <c r="G1869" s="38"/>
      <c r="H1869" s="38"/>
      <c r="I1869" s="38"/>
      <c r="J1869" s="38"/>
      <c r="K1869" s="38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  <c r="AA1869" s="38"/>
      <c r="AB1869" s="38"/>
      <c r="AC1869" s="38"/>
      <c r="AD1869" s="38"/>
      <c r="AE1869" s="38"/>
      <c r="AF1869" s="38"/>
      <c r="AG1869" s="39"/>
      <c r="AH1869" s="9"/>
    </row>
    <row r="1870" spans="1:34">
      <c r="A1870" s="3"/>
      <c r="B187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70" s="37"/>
      <c r="D1870" s="38"/>
      <c r="E1870" s="38"/>
      <c r="F1870" s="38"/>
      <c r="G1870" s="38"/>
      <c r="H1870" s="38"/>
      <c r="I1870" s="38"/>
      <c r="J1870" s="38"/>
      <c r="K1870" s="38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  <c r="AA1870" s="38"/>
      <c r="AB1870" s="38"/>
      <c r="AC1870" s="38"/>
      <c r="AD1870" s="38"/>
      <c r="AE1870" s="38"/>
      <c r="AF1870" s="38"/>
      <c r="AG1870" s="39"/>
      <c r="AH1870" s="9"/>
    </row>
    <row r="1871" spans="1:34">
      <c r="A1871" s="3"/>
      <c r="B187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71" s="37"/>
      <c r="D1871" s="38"/>
      <c r="E1871" s="38"/>
      <c r="F1871" s="38"/>
      <c r="G1871" s="38"/>
      <c r="H1871" s="38"/>
      <c r="I1871" s="38"/>
      <c r="J1871" s="38"/>
      <c r="K1871" s="38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  <c r="AA1871" s="38"/>
      <c r="AB1871" s="38"/>
      <c r="AC1871" s="38"/>
      <c r="AD1871" s="38"/>
      <c r="AE1871" s="38"/>
      <c r="AF1871" s="38"/>
      <c r="AG1871" s="39"/>
      <c r="AH1871" s="9"/>
    </row>
    <row r="1872" spans="1:34">
      <c r="A1872" s="3"/>
      <c r="B187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72" s="37"/>
      <c r="D1872" s="38"/>
      <c r="E1872" s="38"/>
      <c r="F1872" s="38"/>
      <c r="G1872" s="38"/>
      <c r="H1872" s="38"/>
      <c r="I1872" s="38"/>
      <c r="J1872" s="38"/>
      <c r="K1872" s="38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F1872" s="38"/>
      <c r="AG1872" s="39"/>
      <c r="AH1872" s="9"/>
    </row>
    <row r="1873" spans="1:34">
      <c r="A1873" s="3"/>
      <c r="B187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73" s="37"/>
      <c r="D1873" s="38"/>
      <c r="E1873" s="38"/>
      <c r="F1873" s="38"/>
      <c r="G1873" s="38"/>
      <c r="H1873" s="38"/>
      <c r="I1873" s="38"/>
      <c r="J1873" s="38"/>
      <c r="K1873" s="38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8"/>
      <c r="X1873" s="38"/>
      <c r="Y1873" s="38"/>
      <c r="Z1873" s="38"/>
      <c r="AA1873" s="38"/>
      <c r="AB1873" s="38"/>
      <c r="AC1873" s="38"/>
      <c r="AD1873" s="38"/>
      <c r="AE1873" s="38"/>
      <c r="AF1873" s="38"/>
      <c r="AG1873" s="39"/>
      <c r="AH1873" s="9"/>
    </row>
    <row r="1874" spans="1:34">
      <c r="A1874" s="3"/>
      <c r="B187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74" s="37"/>
      <c r="D1874" s="38"/>
      <c r="E1874" s="38"/>
      <c r="F1874" s="38"/>
      <c r="G1874" s="38"/>
      <c r="H1874" s="38"/>
      <c r="I1874" s="38"/>
      <c r="J1874" s="38"/>
      <c r="K1874" s="38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  <c r="AA1874" s="38"/>
      <c r="AB1874" s="38"/>
      <c r="AC1874" s="38"/>
      <c r="AD1874" s="38"/>
      <c r="AE1874" s="38"/>
      <c r="AF1874" s="38"/>
      <c r="AG1874" s="39"/>
      <c r="AH1874" s="9"/>
    </row>
    <row r="1875" spans="1:34">
      <c r="A1875" s="3"/>
      <c r="B187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75" s="37"/>
      <c r="D1875" s="38"/>
      <c r="E1875" s="38"/>
      <c r="F1875" s="38"/>
      <c r="G1875" s="38"/>
      <c r="H1875" s="38"/>
      <c r="I1875" s="38"/>
      <c r="J1875" s="38"/>
      <c r="K1875" s="38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  <c r="AA1875" s="38"/>
      <c r="AB1875" s="38"/>
      <c r="AC1875" s="38"/>
      <c r="AD1875" s="38"/>
      <c r="AE1875" s="38"/>
      <c r="AF1875" s="38"/>
      <c r="AG1875" s="39"/>
      <c r="AH1875" s="9"/>
    </row>
    <row r="1876" spans="1:34">
      <c r="A1876" s="3"/>
      <c r="B187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76" s="37"/>
      <c r="D1876" s="38"/>
      <c r="E1876" s="38"/>
      <c r="F1876" s="38"/>
      <c r="G1876" s="38"/>
      <c r="H1876" s="38"/>
      <c r="I1876" s="38"/>
      <c r="J1876" s="38"/>
      <c r="K1876" s="38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  <c r="AA1876" s="38"/>
      <c r="AB1876" s="38"/>
      <c r="AC1876" s="38"/>
      <c r="AD1876" s="38"/>
      <c r="AE1876" s="38"/>
      <c r="AF1876" s="38"/>
      <c r="AG1876" s="39"/>
      <c r="AH1876" s="9"/>
    </row>
    <row r="1877" spans="1:34">
      <c r="A1877" s="3"/>
      <c r="B187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77" s="37"/>
      <c r="D1877" s="38"/>
      <c r="E1877" s="38"/>
      <c r="F1877" s="38"/>
      <c r="G1877" s="38"/>
      <c r="H1877" s="38"/>
      <c r="I1877" s="38"/>
      <c r="J1877" s="38"/>
      <c r="K1877" s="38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  <c r="AA1877" s="38"/>
      <c r="AB1877" s="38"/>
      <c r="AC1877" s="38"/>
      <c r="AD1877" s="38"/>
      <c r="AE1877" s="38"/>
      <c r="AF1877" s="38"/>
      <c r="AG1877" s="39"/>
      <c r="AH1877" s="9"/>
    </row>
    <row r="1878" spans="1:34">
      <c r="A1878" s="3"/>
      <c r="B187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78" s="37"/>
      <c r="D1878" s="38"/>
      <c r="E1878" s="38"/>
      <c r="F1878" s="38"/>
      <c r="G1878" s="38"/>
      <c r="H1878" s="38"/>
      <c r="I1878" s="38"/>
      <c r="J1878" s="38"/>
      <c r="K1878" s="38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  <c r="AA1878" s="38"/>
      <c r="AB1878" s="38"/>
      <c r="AC1878" s="38"/>
      <c r="AD1878" s="38"/>
      <c r="AE1878" s="38"/>
      <c r="AF1878" s="38"/>
      <c r="AG1878" s="39"/>
      <c r="AH1878" s="9"/>
    </row>
    <row r="1879" spans="1:34">
      <c r="A1879" s="3"/>
      <c r="B187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79" s="37"/>
      <c r="D1879" s="38"/>
      <c r="E1879" s="38"/>
      <c r="F1879" s="38"/>
      <c r="G1879" s="38"/>
      <c r="H1879" s="38"/>
      <c r="I1879" s="38"/>
      <c r="J1879" s="38"/>
      <c r="K1879" s="38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  <c r="AA1879" s="38"/>
      <c r="AB1879" s="38"/>
      <c r="AC1879" s="38"/>
      <c r="AD1879" s="38"/>
      <c r="AE1879" s="38"/>
      <c r="AF1879" s="38"/>
      <c r="AG1879" s="39"/>
      <c r="AH1879" s="9"/>
    </row>
    <row r="1880" spans="1:34">
      <c r="A1880" s="3"/>
      <c r="B188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80" s="37"/>
      <c r="D1880" s="38"/>
      <c r="E1880" s="38"/>
      <c r="F1880" s="38"/>
      <c r="G1880" s="38"/>
      <c r="H1880" s="38"/>
      <c r="I1880" s="38"/>
      <c r="J1880" s="38"/>
      <c r="K1880" s="38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F1880" s="38"/>
      <c r="AG1880" s="39"/>
      <c r="AH1880" s="9"/>
    </row>
    <row r="1881" spans="1:34">
      <c r="A1881" s="3"/>
      <c r="B188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81" s="37"/>
      <c r="D1881" s="38"/>
      <c r="E1881" s="38"/>
      <c r="F1881" s="38"/>
      <c r="G1881" s="38"/>
      <c r="H1881" s="38"/>
      <c r="I1881" s="38"/>
      <c r="J1881" s="38"/>
      <c r="K1881" s="38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F1881" s="38"/>
      <c r="AG1881" s="39"/>
      <c r="AH1881" s="9"/>
    </row>
    <row r="1882" spans="1:34">
      <c r="A1882" s="3"/>
      <c r="B188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82" s="37"/>
      <c r="D1882" s="38"/>
      <c r="E1882" s="38"/>
      <c r="F1882" s="38"/>
      <c r="G1882" s="38"/>
      <c r="H1882" s="38"/>
      <c r="I1882" s="38"/>
      <c r="J1882" s="38"/>
      <c r="K1882" s="38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  <c r="AA1882" s="38"/>
      <c r="AB1882" s="38"/>
      <c r="AC1882" s="38"/>
      <c r="AD1882" s="38"/>
      <c r="AE1882" s="38"/>
      <c r="AF1882" s="38"/>
      <c r="AG1882" s="39"/>
      <c r="AH1882" s="9"/>
    </row>
    <row r="1883" spans="1:34">
      <c r="A1883" s="3"/>
      <c r="B188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83" s="37"/>
      <c r="D1883" s="38"/>
      <c r="E1883" s="38"/>
      <c r="F1883" s="38"/>
      <c r="G1883" s="38"/>
      <c r="H1883" s="38"/>
      <c r="I1883" s="38"/>
      <c r="J1883" s="38"/>
      <c r="K1883" s="38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  <c r="AA1883" s="38"/>
      <c r="AB1883" s="38"/>
      <c r="AC1883" s="38"/>
      <c r="AD1883" s="38"/>
      <c r="AE1883" s="38"/>
      <c r="AF1883" s="38"/>
      <c r="AG1883" s="39"/>
      <c r="AH1883" s="9"/>
    </row>
    <row r="1884" spans="1:34">
      <c r="A1884" s="3"/>
      <c r="B188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84" s="37"/>
      <c r="D1884" s="38"/>
      <c r="E1884" s="38"/>
      <c r="F1884" s="38"/>
      <c r="G1884" s="38"/>
      <c r="H1884" s="38"/>
      <c r="I1884" s="38"/>
      <c r="J1884" s="38"/>
      <c r="K1884" s="38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  <c r="AA1884" s="38"/>
      <c r="AB1884" s="38"/>
      <c r="AC1884" s="38"/>
      <c r="AD1884" s="38"/>
      <c r="AE1884" s="38"/>
      <c r="AF1884" s="38"/>
      <c r="AG1884" s="39"/>
      <c r="AH1884" s="9"/>
    </row>
    <row r="1885" spans="1:34">
      <c r="A1885" s="3"/>
      <c r="B188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85" s="37"/>
      <c r="D1885" s="38"/>
      <c r="E1885" s="38"/>
      <c r="F1885" s="38"/>
      <c r="G1885" s="38"/>
      <c r="H1885" s="38"/>
      <c r="I1885" s="38"/>
      <c r="J1885" s="38"/>
      <c r="K1885" s="38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  <c r="AA1885" s="38"/>
      <c r="AB1885" s="38"/>
      <c r="AC1885" s="38"/>
      <c r="AD1885" s="38"/>
      <c r="AE1885" s="38"/>
      <c r="AF1885" s="38"/>
      <c r="AG1885" s="39"/>
      <c r="AH1885" s="9"/>
    </row>
    <row r="1886" spans="1:34">
      <c r="A1886" s="3"/>
      <c r="B188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86" s="37"/>
      <c r="D1886" s="38"/>
      <c r="E1886" s="38"/>
      <c r="F1886" s="38"/>
      <c r="G1886" s="38"/>
      <c r="H1886" s="38"/>
      <c r="I1886" s="38"/>
      <c r="J1886" s="38"/>
      <c r="K1886" s="38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  <c r="AA1886" s="38"/>
      <c r="AB1886" s="38"/>
      <c r="AC1886" s="38"/>
      <c r="AD1886" s="38"/>
      <c r="AE1886" s="38"/>
      <c r="AF1886" s="38"/>
      <c r="AG1886" s="39"/>
      <c r="AH1886" s="9"/>
    </row>
    <row r="1887" spans="1:34">
      <c r="A1887" s="3"/>
      <c r="B188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87" s="37"/>
      <c r="D1887" s="38"/>
      <c r="E1887" s="38"/>
      <c r="F1887" s="38"/>
      <c r="G1887" s="38"/>
      <c r="H1887" s="38"/>
      <c r="I1887" s="38"/>
      <c r="J1887" s="38"/>
      <c r="K1887" s="38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  <c r="AA1887" s="38"/>
      <c r="AB1887" s="38"/>
      <c r="AC1887" s="38"/>
      <c r="AD1887" s="38"/>
      <c r="AE1887" s="38"/>
      <c r="AF1887" s="38"/>
      <c r="AG1887" s="39"/>
      <c r="AH1887" s="9"/>
    </row>
    <row r="1888" spans="1:34">
      <c r="A1888" s="3"/>
      <c r="B188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88" s="37"/>
      <c r="D1888" s="38"/>
      <c r="E1888" s="38"/>
      <c r="F1888" s="38"/>
      <c r="G1888" s="38"/>
      <c r="H1888" s="38"/>
      <c r="I1888" s="38"/>
      <c r="J1888" s="38"/>
      <c r="K1888" s="38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  <c r="AA1888" s="38"/>
      <c r="AB1888" s="38"/>
      <c r="AC1888" s="38"/>
      <c r="AD1888" s="38"/>
      <c r="AE1888" s="38"/>
      <c r="AF1888" s="38"/>
      <c r="AG1888" s="39"/>
      <c r="AH1888" s="9"/>
    </row>
    <row r="1889" spans="1:34">
      <c r="A1889" s="3"/>
      <c r="B188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89" s="37"/>
      <c r="D1889" s="38"/>
      <c r="E1889" s="38"/>
      <c r="F1889" s="38"/>
      <c r="G1889" s="38"/>
      <c r="H1889" s="38"/>
      <c r="I1889" s="38"/>
      <c r="J1889" s="38"/>
      <c r="K1889" s="38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  <c r="AA1889" s="38"/>
      <c r="AB1889" s="38"/>
      <c r="AC1889" s="38"/>
      <c r="AD1889" s="38"/>
      <c r="AE1889" s="38"/>
      <c r="AF1889" s="38"/>
      <c r="AG1889" s="39"/>
      <c r="AH1889" s="9"/>
    </row>
    <row r="1890" spans="1:34">
      <c r="A1890" s="3"/>
      <c r="B189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90" s="37"/>
      <c r="D1890" s="38"/>
      <c r="E1890" s="38"/>
      <c r="F1890" s="38"/>
      <c r="G1890" s="38"/>
      <c r="H1890" s="38"/>
      <c r="I1890" s="38"/>
      <c r="J1890" s="38"/>
      <c r="K1890" s="38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  <c r="AA1890" s="38"/>
      <c r="AB1890" s="38"/>
      <c r="AC1890" s="38"/>
      <c r="AD1890" s="38"/>
      <c r="AE1890" s="38"/>
      <c r="AF1890" s="38"/>
      <c r="AG1890" s="39"/>
      <c r="AH1890" s="9"/>
    </row>
    <row r="1891" spans="1:34">
      <c r="A1891" s="3"/>
      <c r="B189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91" s="37"/>
      <c r="D1891" s="38"/>
      <c r="E1891" s="38"/>
      <c r="F1891" s="38"/>
      <c r="G1891" s="38"/>
      <c r="H1891" s="38"/>
      <c r="I1891" s="38"/>
      <c r="J1891" s="38"/>
      <c r="K1891" s="38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  <c r="AA1891" s="38"/>
      <c r="AB1891" s="38"/>
      <c r="AC1891" s="38"/>
      <c r="AD1891" s="38"/>
      <c r="AE1891" s="38"/>
      <c r="AF1891" s="38"/>
      <c r="AG1891" s="39"/>
      <c r="AH1891" s="9"/>
    </row>
    <row r="1892" spans="1:34">
      <c r="A1892" s="3"/>
      <c r="B189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92" s="37"/>
      <c r="D1892" s="38"/>
      <c r="E1892" s="38"/>
      <c r="F1892" s="38"/>
      <c r="G1892" s="38"/>
      <c r="H1892" s="38"/>
      <c r="I1892" s="38"/>
      <c r="J1892" s="38"/>
      <c r="K1892" s="38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  <c r="AA1892" s="38"/>
      <c r="AB1892" s="38"/>
      <c r="AC1892" s="38"/>
      <c r="AD1892" s="38"/>
      <c r="AE1892" s="38"/>
      <c r="AF1892" s="38"/>
      <c r="AG1892" s="39"/>
      <c r="AH1892" s="9"/>
    </row>
    <row r="1893" spans="1:34">
      <c r="A1893" s="3"/>
      <c r="B189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93" s="37"/>
      <c r="D1893" s="38"/>
      <c r="E1893" s="38"/>
      <c r="F1893" s="38"/>
      <c r="G1893" s="38"/>
      <c r="H1893" s="38"/>
      <c r="I1893" s="38"/>
      <c r="J1893" s="38"/>
      <c r="K1893" s="38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  <c r="AA1893" s="38"/>
      <c r="AB1893" s="38"/>
      <c r="AC1893" s="38"/>
      <c r="AD1893" s="38"/>
      <c r="AE1893" s="38"/>
      <c r="AF1893" s="38"/>
      <c r="AG1893" s="39"/>
      <c r="AH1893" s="9"/>
    </row>
    <row r="1894" spans="1:34">
      <c r="A1894" s="3"/>
      <c r="B189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94" s="37"/>
      <c r="D1894" s="38"/>
      <c r="E1894" s="38"/>
      <c r="F1894" s="38"/>
      <c r="G1894" s="38"/>
      <c r="H1894" s="38"/>
      <c r="I1894" s="38"/>
      <c r="J1894" s="38"/>
      <c r="K1894" s="38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  <c r="AA1894" s="38"/>
      <c r="AB1894" s="38"/>
      <c r="AC1894" s="38"/>
      <c r="AD1894" s="38"/>
      <c r="AE1894" s="38"/>
      <c r="AF1894" s="38"/>
      <c r="AG1894" s="39"/>
      <c r="AH1894" s="9"/>
    </row>
    <row r="1895" spans="1:34">
      <c r="A1895" s="3"/>
      <c r="B189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95" s="37"/>
      <c r="D1895" s="38"/>
      <c r="E1895" s="38"/>
      <c r="F1895" s="38"/>
      <c r="G1895" s="38"/>
      <c r="H1895" s="38"/>
      <c r="I1895" s="38"/>
      <c r="J1895" s="38"/>
      <c r="K1895" s="38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  <c r="AA1895" s="38"/>
      <c r="AB1895" s="38"/>
      <c r="AC1895" s="38"/>
      <c r="AD1895" s="38"/>
      <c r="AE1895" s="38"/>
      <c r="AF1895" s="38"/>
      <c r="AG1895" s="39"/>
      <c r="AH1895" s="9"/>
    </row>
    <row r="1896" spans="1:34">
      <c r="A1896" s="3"/>
      <c r="B189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96" s="37"/>
      <c r="D1896" s="38"/>
      <c r="E1896" s="38"/>
      <c r="F1896" s="38"/>
      <c r="G1896" s="38"/>
      <c r="H1896" s="38"/>
      <c r="I1896" s="38"/>
      <c r="J1896" s="38"/>
      <c r="K1896" s="38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  <c r="AA1896" s="38"/>
      <c r="AB1896" s="38"/>
      <c r="AC1896" s="38"/>
      <c r="AD1896" s="38"/>
      <c r="AE1896" s="38"/>
      <c r="AF1896" s="38"/>
      <c r="AG1896" s="39"/>
      <c r="AH1896" s="9"/>
    </row>
    <row r="1897" spans="1:34">
      <c r="A1897" s="3"/>
      <c r="B189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97" s="37"/>
      <c r="D1897" s="38"/>
      <c r="E1897" s="38"/>
      <c r="F1897" s="38"/>
      <c r="G1897" s="38"/>
      <c r="H1897" s="38"/>
      <c r="I1897" s="38"/>
      <c r="J1897" s="38"/>
      <c r="K1897" s="38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  <c r="AA1897" s="38"/>
      <c r="AB1897" s="38"/>
      <c r="AC1897" s="38"/>
      <c r="AD1897" s="38"/>
      <c r="AE1897" s="38"/>
      <c r="AF1897" s="38"/>
      <c r="AG1897" s="39"/>
      <c r="AH1897" s="9"/>
    </row>
    <row r="1898" spans="1:34">
      <c r="A1898" s="3"/>
      <c r="B189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98" s="37"/>
      <c r="D1898" s="38"/>
      <c r="E1898" s="38"/>
      <c r="F1898" s="38"/>
      <c r="G1898" s="38"/>
      <c r="H1898" s="38"/>
      <c r="I1898" s="38"/>
      <c r="J1898" s="38"/>
      <c r="K1898" s="38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  <c r="AA1898" s="38"/>
      <c r="AB1898" s="38"/>
      <c r="AC1898" s="38"/>
      <c r="AD1898" s="38"/>
      <c r="AE1898" s="38"/>
      <c r="AF1898" s="38"/>
      <c r="AG1898" s="39"/>
      <c r="AH1898" s="9"/>
    </row>
    <row r="1899" spans="1:34">
      <c r="A1899" s="3"/>
      <c r="B189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899" s="37"/>
      <c r="D1899" s="38"/>
      <c r="E1899" s="38"/>
      <c r="F1899" s="38"/>
      <c r="G1899" s="38"/>
      <c r="H1899" s="38"/>
      <c r="I1899" s="38"/>
      <c r="J1899" s="38"/>
      <c r="K1899" s="38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  <c r="AA1899" s="38"/>
      <c r="AB1899" s="38"/>
      <c r="AC1899" s="38"/>
      <c r="AD1899" s="38"/>
      <c r="AE1899" s="38"/>
      <c r="AF1899" s="38"/>
      <c r="AG1899" s="39"/>
      <c r="AH1899" s="9"/>
    </row>
    <row r="1900" spans="1:34">
      <c r="A1900" s="3"/>
      <c r="B190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00" s="37"/>
      <c r="D1900" s="38"/>
      <c r="E1900" s="38"/>
      <c r="F1900" s="38"/>
      <c r="G1900" s="38"/>
      <c r="H1900" s="38"/>
      <c r="I1900" s="38"/>
      <c r="J1900" s="38"/>
      <c r="K1900" s="38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  <c r="AA1900" s="38"/>
      <c r="AB1900" s="38"/>
      <c r="AC1900" s="38"/>
      <c r="AD1900" s="38"/>
      <c r="AE1900" s="38"/>
      <c r="AF1900" s="38"/>
      <c r="AG1900" s="39"/>
      <c r="AH1900" s="9"/>
    </row>
    <row r="1901" spans="1:34">
      <c r="A1901" s="3"/>
      <c r="B190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01" s="37"/>
      <c r="D1901" s="38"/>
      <c r="E1901" s="38"/>
      <c r="F1901" s="38"/>
      <c r="G1901" s="38"/>
      <c r="H1901" s="38"/>
      <c r="I1901" s="38"/>
      <c r="J1901" s="38"/>
      <c r="K1901" s="38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  <c r="AA1901" s="38"/>
      <c r="AB1901" s="38"/>
      <c r="AC1901" s="38"/>
      <c r="AD1901" s="38"/>
      <c r="AE1901" s="38"/>
      <c r="AF1901" s="38"/>
      <c r="AG1901" s="39"/>
      <c r="AH1901" s="9"/>
    </row>
    <row r="1902" spans="1:34">
      <c r="A1902" s="3"/>
      <c r="B190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02" s="37"/>
      <c r="D1902" s="38"/>
      <c r="E1902" s="38"/>
      <c r="F1902" s="38"/>
      <c r="G1902" s="38"/>
      <c r="H1902" s="38"/>
      <c r="I1902" s="38"/>
      <c r="J1902" s="38"/>
      <c r="K1902" s="38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  <c r="AA1902" s="38"/>
      <c r="AB1902" s="38"/>
      <c r="AC1902" s="38"/>
      <c r="AD1902" s="38"/>
      <c r="AE1902" s="38"/>
      <c r="AF1902" s="38"/>
      <c r="AG1902" s="39"/>
      <c r="AH1902" s="9"/>
    </row>
    <row r="1903" spans="1:34">
      <c r="A1903" s="3"/>
      <c r="B190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03" s="37"/>
      <c r="D1903" s="38"/>
      <c r="E1903" s="38"/>
      <c r="F1903" s="38"/>
      <c r="G1903" s="38"/>
      <c r="H1903" s="38"/>
      <c r="I1903" s="38"/>
      <c r="J1903" s="38"/>
      <c r="K1903" s="38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  <c r="AA1903" s="38"/>
      <c r="AB1903" s="38"/>
      <c r="AC1903" s="38"/>
      <c r="AD1903" s="38"/>
      <c r="AE1903" s="38"/>
      <c r="AF1903" s="38"/>
      <c r="AG1903" s="39"/>
      <c r="AH1903" s="9"/>
    </row>
    <row r="1904" spans="1:34">
      <c r="A1904" s="3"/>
      <c r="B190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04" s="37"/>
      <c r="D1904" s="38"/>
      <c r="E1904" s="38"/>
      <c r="F1904" s="38"/>
      <c r="G1904" s="38"/>
      <c r="H1904" s="38"/>
      <c r="I1904" s="38"/>
      <c r="J1904" s="38"/>
      <c r="K1904" s="38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  <c r="AA1904" s="38"/>
      <c r="AB1904" s="38"/>
      <c r="AC1904" s="38"/>
      <c r="AD1904" s="38"/>
      <c r="AE1904" s="38"/>
      <c r="AF1904" s="38"/>
      <c r="AG1904" s="39"/>
      <c r="AH1904" s="9"/>
    </row>
    <row r="1905" spans="1:34">
      <c r="A1905" s="3"/>
      <c r="B190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05" s="37"/>
      <c r="D1905" s="38"/>
      <c r="E1905" s="38"/>
      <c r="F1905" s="38"/>
      <c r="G1905" s="38"/>
      <c r="H1905" s="38"/>
      <c r="I1905" s="38"/>
      <c r="J1905" s="38"/>
      <c r="K1905" s="38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F1905" s="38"/>
      <c r="AG1905" s="39"/>
      <c r="AH1905" s="9"/>
    </row>
    <row r="1906" spans="1:34">
      <c r="A1906" s="3"/>
      <c r="B190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06" s="37"/>
      <c r="D1906" s="38"/>
      <c r="E1906" s="38"/>
      <c r="F1906" s="38"/>
      <c r="G1906" s="38"/>
      <c r="H1906" s="38"/>
      <c r="I1906" s="38"/>
      <c r="J1906" s="38"/>
      <c r="K1906" s="38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  <c r="AA1906" s="38"/>
      <c r="AB1906" s="38"/>
      <c r="AC1906" s="38"/>
      <c r="AD1906" s="38"/>
      <c r="AE1906" s="38"/>
      <c r="AF1906" s="38"/>
      <c r="AG1906" s="39"/>
      <c r="AH1906" s="9"/>
    </row>
    <row r="1907" spans="1:34">
      <c r="A1907" s="3"/>
      <c r="B190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07" s="37"/>
      <c r="D1907" s="38"/>
      <c r="E1907" s="38"/>
      <c r="F1907" s="38"/>
      <c r="G1907" s="38"/>
      <c r="H1907" s="38"/>
      <c r="I1907" s="38"/>
      <c r="J1907" s="38"/>
      <c r="K1907" s="38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  <c r="AA1907" s="38"/>
      <c r="AB1907" s="38"/>
      <c r="AC1907" s="38"/>
      <c r="AD1907" s="38"/>
      <c r="AE1907" s="38"/>
      <c r="AF1907" s="38"/>
      <c r="AG1907" s="39"/>
      <c r="AH1907" s="9"/>
    </row>
    <row r="1908" spans="1:34">
      <c r="A1908" s="3"/>
      <c r="B190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08" s="37"/>
      <c r="D1908" s="38"/>
      <c r="E1908" s="38"/>
      <c r="F1908" s="38"/>
      <c r="G1908" s="38"/>
      <c r="H1908" s="38"/>
      <c r="I1908" s="38"/>
      <c r="J1908" s="38"/>
      <c r="K1908" s="38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  <c r="AA1908" s="38"/>
      <c r="AB1908" s="38"/>
      <c r="AC1908" s="38"/>
      <c r="AD1908" s="38"/>
      <c r="AE1908" s="38"/>
      <c r="AF1908" s="38"/>
      <c r="AG1908" s="39"/>
      <c r="AH1908" s="9"/>
    </row>
    <row r="1909" spans="1:34">
      <c r="A1909" s="3"/>
      <c r="B190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09" s="37"/>
      <c r="D1909" s="38"/>
      <c r="E1909" s="38"/>
      <c r="F1909" s="38"/>
      <c r="G1909" s="38"/>
      <c r="H1909" s="38"/>
      <c r="I1909" s="38"/>
      <c r="J1909" s="38"/>
      <c r="K1909" s="38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F1909" s="38"/>
      <c r="AG1909" s="39"/>
      <c r="AH1909" s="9"/>
    </row>
    <row r="1910" spans="1:34">
      <c r="A1910" s="3"/>
      <c r="B191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10" s="37"/>
      <c r="D1910" s="38"/>
      <c r="E1910" s="38"/>
      <c r="F1910" s="38"/>
      <c r="G1910" s="38"/>
      <c r="H1910" s="38"/>
      <c r="I1910" s="38"/>
      <c r="J1910" s="38"/>
      <c r="K1910" s="38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  <c r="AA1910" s="38"/>
      <c r="AB1910" s="38"/>
      <c r="AC1910" s="38"/>
      <c r="AD1910" s="38"/>
      <c r="AE1910" s="38"/>
      <c r="AF1910" s="38"/>
      <c r="AG1910" s="39"/>
      <c r="AH1910" s="9"/>
    </row>
    <row r="1911" spans="1:34">
      <c r="A1911" s="3"/>
      <c r="B191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11" s="37"/>
      <c r="D1911" s="38"/>
      <c r="E1911" s="38"/>
      <c r="F1911" s="38"/>
      <c r="G1911" s="38"/>
      <c r="H1911" s="38"/>
      <c r="I1911" s="38"/>
      <c r="J1911" s="38"/>
      <c r="K1911" s="38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  <c r="AA1911" s="38"/>
      <c r="AB1911" s="38"/>
      <c r="AC1911" s="38"/>
      <c r="AD1911" s="38"/>
      <c r="AE1911" s="38"/>
      <c r="AF1911" s="38"/>
      <c r="AG1911" s="39"/>
      <c r="AH1911" s="9"/>
    </row>
    <row r="1912" spans="1:34">
      <c r="A1912" s="3"/>
      <c r="B191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12" s="37"/>
      <c r="D1912" s="38"/>
      <c r="E1912" s="38"/>
      <c r="F1912" s="38"/>
      <c r="G1912" s="38"/>
      <c r="H1912" s="38"/>
      <c r="I1912" s="38"/>
      <c r="J1912" s="38"/>
      <c r="K1912" s="38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  <c r="AA1912" s="38"/>
      <c r="AB1912" s="38"/>
      <c r="AC1912" s="38"/>
      <c r="AD1912" s="38"/>
      <c r="AE1912" s="38"/>
      <c r="AF1912" s="38"/>
      <c r="AG1912" s="39"/>
      <c r="AH1912" s="9"/>
    </row>
    <row r="1913" spans="1:34">
      <c r="A1913" s="3"/>
      <c r="B191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13" s="37"/>
      <c r="D1913" s="38"/>
      <c r="E1913" s="38"/>
      <c r="F1913" s="38"/>
      <c r="G1913" s="38"/>
      <c r="H1913" s="38"/>
      <c r="I1913" s="38"/>
      <c r="J1913" s="38"/>
      <c r="K1913" s="38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  <c r="AA1913" s="38"/>
      <c r="AB1913" s="38"/>
      <c r="AC1913" s="38"/>
      <c r="AD1913" s="38"/>
      <c r="AE1913" s="38"/>
      <c r="AF1913" s="38"/>
      <c r="AG1913" s="39"/>
      <c r="AH1913" s="9"/>
    </row>
    <row r="1914" spans="1:34">
      <c r="A1914" s="3"/>
      <c r="B191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14" s="37"/>
      <c r="D1914" s="38"/>
      <c r="E1914" s="38"/>
      <c r="F1914" s="38"/>
      <c r="G1914" s="38"/>
      <c r="H1914" s="38"/>
      <c r="I1914" s="38"/>
      <c r="J1914" s="38"/>
      <c r="K1914" s="38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  <c r="AA1914" s="38"/>
      <c r="AB1914" s="38"/>
      <c r="AC1914" s="38"/>
      <c r="AD1914" s="38"/>
      <c r="AE1914" s="38"/>
      <c r="AF1914" s="38"/>
      <c r="AG1914" s="39"/>
      <c r="AH1914" s="9"/>
    </row>
    <row r="1915" spans="1:34">
      <c r="A1915" s="3"/>
      <c r="B191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15" s="37"/>
      <c r="D1915" s="38"/>
      <c r="E1915" s="38"/>
      <c r="F1915" s="38"/>
      <c r="G1915" s="38"/>
      <c r="H1915" s="38"/>
      <c r="I1915" s="38"/>
      <c r="J1915" s="38"/>
      <c r="K1915" s="38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  <c r="AA1915" s="38"/>
      <c r="AB1915" s="38"/>
      <c r="AC1915" s="38"/>
      <c r="AD1915" s="38"/>
      <c r="AE1915" s="38"/>
      <c r="AF1915" s="38"/>
      <c r="AG1915" s="39"/>
      <c r="AH1915" s="9"/>
    </row>
    <row r="1916" spans="1:34">
      <c r="A1916" s="3"/>
      <c r="B191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16" s="37"/>
      <c r="D1916" s="38"/>
      <c r="E1916" s="38"/>
      <c r="F1916" s="38"/>
      <c r="G1916" s="38"/>
      <c r="H1916" s="38"/>
      <c r="I1916" s="38"/>
      <c r="J1916" s="38"/>
      <c r="K1916" s="38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  <c r="AA1916" s="38"/>
      <c r="AB1916" s="38"/>
      <c r="AC1916" s="38"/>
      <c r="AD1916" s="38"/>
      <c r="AE1916" s="38"/>
      <c r="AF1916" s="38"/>
      <c r="AG1916" s="39"/>
      <c r="AH1916" s="9"/>
    </row>
    <row r="1917" spans="1:34">
      <c r="A1917" s="3"/>
      <c r="B191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17" s="37"/>
      <c r="D1917" s="38"/>
      <c r="E1917" s="38"/>
      <c r="F1917" s="38"/>
      <c r="G1917" s="38"/>
      <c r="H1917" s="38"/>
      <c r="I1917" s="38"/>
      <c r="J1917" s="38"/>
      <c r="K1917" s="38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  <c r="AA1917" s="38"/>
      <c r="AB1917" s="38"/>
      <c r="AC1917" s="38"/>
      <c r="AD1917" s="38"/>
      <c r="AE1917" s="38"/>
      <c r="AF1917" s="38"/>
      <c r="AG1917" s="39"/>
      <c r="AH1917" s="9"/>
    </row>
    <row r="1918" spans="1:34">
      <c r="A1918" s="3"/>
      <c r="B191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18" s="37"/>
      <c r="D1918" s="38"/>
      <c r="E1918" s="38"/>
      <c r="F1918" s="38"/>
      <c r="G1918" s="38"/>
      <c r="H1918" s="38"/>
      <c r="I1918" s="38"/>
      <c r="J1918" s="38"/>
      <c r="K1918" s="38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  <c r="AA1918" s="38"/>
      <c r="AB1918" s="38"/>
      <c r="AC1918" s="38"/>
      <c r="AD1918" s="38"/>
      <c r="AE1918" s="38"/>
      <c r="AF1918" s="38"/>
      <c r="AG1918" s="39"/>
      <c r="AH1918" s="9"/>
    </row>
    <row r="1919" spans="1:34">
      <c r="A1919" s="3"/>
      <c r="B191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19" s="37"/>
      <c r="D1919" s="38"/>
      <c r="E1919" s="38"/>
      <c r="F1919" s="38"/>
      <c r="G1919" s="38"/>
      <c r="H1919" s="38"/>
      <c r="I1919" s="38"/>
      <c r="J1919" s="38"/>
      <c r="K1919" s="38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F1919" s="38"/>
      <c r="AG1919" s="39"/>
      <c r="AH1919" s="9"/>
    </row>
    <row r="1920" spans="1:34">
      <c r="A1920" s="3"/>
      <c r="B192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20" s="37"/>
      <c r="D1920" s="38"/>
      <c r="E1920" s="38"/>
      <c r="F1920" s="38"/>
      <c r="G1920" s="38"/>
      <c r="H1920" s="38"/>
      <c r="I1920" s="38"/>
      <c r="J1920" s="38"/>
      <c r="K1920" s="38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  <c r="AA1920" s="38"/>
      <c r="AB1920" s="38"/>
      <c r="AC1920" s="38"/>
      <c r="AD1920" s="38"/>
      <c r="AE1920" s="38"/>
      <c r="AF1920" s="38"/>
      <c r="AG1920" s="39"/>
      <c r="AH1920" s="9"/>
    </row>
    <row r="1921" spans="1:34">
      <c r="A1921" s="3"/>
      <c r="B192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21" s="37"/>
      <c r="D1921" s="38"/>
      <c r="E1921" s="38"/>
      <c r="F1921" s="38"/>
      <c r="G1921" s="38"/>
      <c r="H1921" s="38"/>
      <c r="I1921" s="38"/>
      <c r="J1921" s="38"/>
      <c r="K1921" s="38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  <c r="AA1921" s="38"/>
      <c r="AB1921" s="38"/>
      <c r="AC1921" s="38"/>
      <c r="AD1921" s="38"/>
      <c r="AE1921" s="38"/>
      <c r="AF1921" s="38"/>
      <c r="AG1921" s="39"/>
      <c r="AH1921" s="9"/>
    </row>
    <row r="1922" spans="1:34">
      <c r="A1922" s="3"/>
      <c r="B192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22" s="37"/>
      <c r="D1922" s="38"/>
      <c r="E1922" s="38"/>
      <c r="F1922" s="38"/>
      <c r="G1922" s="38"/>
      <c r="H1922" s="38"/>
      <c r="I1922" s="38"/>
      <c r="J1922" s="38"/>
      <c r="K1922" s="38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  <c r="AA1922" s="38"/>
      <c r="AB1922" s="38"/>
      <c r="AC1922" s="38"/>
      <c r="AD1922" s="38"/>
      <c r="AE1922" s="38"/>
      <c r="AF1922" s="38"/>
      <c r="AG1922" s="39"/>
      <c r="AH1922" s="9"/>
    </row>
    <row r="1923" spans="1:34">
      <c r="A1923" s="3"/>
      <c r="B192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23" s="37"/>
      <c r="D1923" s="38"/>
      <c r="E1923" s="38"/>
      <c r="F1923" s="38"/>
      <c r="G1923" s="38"/>
      <c r="H1923" s="38"/>
      <c r="I1923" s="38"/>
      <c r="J1923" s="38"/>
      <c r="K1923" s="38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  <c r="AA1923" s="38"/>
      <c r="AB1923" s="38"/>
      <c r="AC1923" s="38"/>
      <c r="AD1923" s="38"/>
      <c r="AE1923" s="38"/>
      <c r="AF1923" s="38"/>
      <c r="AG1923" s="39"/>
      <c r="AH1923" s="9"/>
    </row>
    <row r="1924" spans="1:34">
      <c r="A1924" s="3"/>
      <c r="B192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24" s="37"/>
      <c r="D1924" s="38"/>
      <c r="E1924" s="38"/>
      <c r="F1924" s="38"/>
      <c r="G1924" s="38"/>
      <c r="H1924" s="38"/>
      <c r="I1924" s="38"/>
      <c r="J1924" s="38"/>
      <c r="K1924" s="38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  <c r="AA1924" s="38"/>
      <c r="AB1924" s="38"/>
      <c r="AC1924" s="38"/>
      <c r="AD1924" s="38"/>
      <c r="AE1924" s="38"/>
      <c r="AF1924" s="38"/>
      <c r="AG1924" s="39"/>
      <c r="AH1924" s="9"/>
    </row>
    <row r="1925" spans="1:34">
      <c r="A1925" s="3"/>
      <c r="B192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25" s="37"/>
      <c r="D1925" s="38"/>
      <c r="E1925" s="38"/>
      <c r="F1925" s="38"/>
      <c r="G1925" s="38"/>
      <c r="H1925" s="38"/>
      <c r="I1925" s="38"/>
      <c r="J1925" s="38"/>
      <c r="K1925" s="38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  <c r="AA1925" s="38"/>
      <c r="AB1925" s="38"/>
      <c r="AC1925" s="38"/>
      <c r="AD1925" s="38"/>
      <c r="AE1925" s="38"/>
      <c r="AF1925" s="38"/>
      <c r="AG1925" s="39"/>
      <c r="AH1925" s="9"/>
    </row>
    <row r="1926" spans="1:34">
      <c r="A1926" s="3"/>
      <c r="B192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26" s="37"/>
      <c r="D1926" s="38"/>
      <c r="E1926" s="38"/>
      <c r="F1926" s="38"/>
      <c r="G1926" s="38"/>
      <c r="H1926" s="38"/>
      <c r="I1926" s="38"/>
      <c r="J1926" s="38"/>
      <c r="K1926" s="38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F1926" s="38"/>
      <c r="AG1926" s="39"/>
      <c r="AH1926" s="9"/>
    </row>
    <row r="1927" spans="1:34">
      <c r="A1927" s="3"/>
      <c r="B192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27" s="37"/>
      <c r="D1927" s="38"/>
      <c r="E1927" s="38"/>
      <c r="F1927" s="38"/>
      <c r="G1927" s="38"/>
      <c r="H1927" s="38"/>
      <c r="I1927" s="38"/>
      <c r="J1927" s="38"/>
      <c r="K1927" s="38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  <c r="AA1927" s="38"/>
      <c r="AB1927" s="38"/>
      <c r="AC1927" s="38"/>
      <c r="AD1927" s="38"/>
      <c r="AE1927" s="38"/>
      <c r="AF1927" s="38"/>
      <c r="AG1927" s="39"/>
      <c r="AH1927" s="9"/>
    </row>
    <row r="1928" spans="1:34">
      <c r="A1928" s="3"/>
      <c r="B192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28" s="37"/>
      <c r="D1928" s="38"/>
      <c r="E1928" s="38"/>
      <c r="F1928" s="38"/>
      <c r="G1928" s="38"/>
      <c r="H1928" s="38"/>
      <c r="I1928" s="38"/>
      <c r="J1928" s="38"/>
      <c r="K1928" s="38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F1928" s="38"/>
      <c r="AG1928" s="39"/>
      <c r="AH1928" s="9"/>
    </row>
    <row r="1929" spans="1:34">
      <c r="A1929" s="3"/>
      <c r="B192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29" s="37"/>
      <c r="D1929" s="38"/>
      <c r="E1929" s="38"/>
      <c r="F1929" s="38"/>
      <c r="G1929" s="38"/>
      <c r="H1929" s="38"/>
      <c r="I1929" s="38"/>
      <c r="J1929" s="38"/>
      <c r="K1929" s="38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  <c r="AA1929" s="38"/>
      <c r="AB1929" s="38"/>
      <c r="AC1929" s="38"/>
      <c r="AD1929" s="38"/>
      <c r="AE1929" s="38"/>
      <c r="AF1929" s="38"/>
      <c r="AG1929" s="39"/>
      <c r="AH1929" s="9"/>
    </row>
    <row r="1930" spans="1:34">
      <c r="A1930" s="3"/>
      <c r="B193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30" s="37"/>
      <c r="D1930" s="38"/>
      <c r="E1930" s="38"/>
      <c r="F1930" s="38"/>
      <c r="G1930" s="38"/>
      <c r="H1930" s="38"/>
      <c r="I1930" s="38"/>
      <c r="J1930" s="38"/>
      <c r="K1930" s="38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  <c r="AA1930" s="38"/>
      <c r="AB1930" s="38"/>
      <c r="AC1930" s="38"/>
      <c r="AD1930" s="38"/>
      <c r="AE1930" s="38"/>
      <c r="AF1930" s="38"/>
      <c r="AG1930" s="39"/>
      <c r="AH1930" s="9"/>
    </row>
    <row r="1931" spans="1:34">
      <c r="A1931" s="3"/>
      <c r="B193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31" s="37"/>
      <c r="D1931" s="38"/>
      <c r="E1931" s="38"/>
      <c r="F1931" s="38"/>
      <c r="G1931" s="38"/>
      <c r="H1931" s="38"/>
      <c r="I1931" s="38"/>
      <c r="J1931" s="38"/>
      <c r="K1931" s="38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  <c r="AA1931" s="38"/>
      <c r="AB1931" s="38"/>
      <c r="AC1931" s="38"/>
      <c r="AD1931" s="38"/>
      <c r="AE1931" s="38"/>
      <c r="AF1931" s="38"/>
      <c r="AG1931" s="39"/>
      <c r="AH1931" s="9"/>
    </row>
    <row r="1932" spans="1:34">
      <c r="A1932" s="3"/>
      <c r="B193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32" s="37"/>
      <c r="D1932" s="38"/>
      <c r="E1932" s="38"/>
      <c r="F1932" s="38"/>
      <c r="G1932" s="38"/>
      <c r="H1932" s="38"/>
      <c r="I1932" s="38"/>
      <c r="J1932" s="38"/>
      <c r="K1932" s="38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F1932" s="38"/>
      <c r="AG1932" s="39"/>
      <c r="AH1932" s="9"/>
    </row>
    <row r="1933" spans="1:34">
      <c r="A1933" s="3"/>
      <c r="B193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33" s="37"/>
      <c r="D1933" s="38"/>
      <c r="E1933" s="38"/>
      <c r="F1933" s="38"/>
      <c r="G1933" s="38"/>
      <c r="H1933" s="38"/>
      <c r="I1933" s="38"/>
      <c r="J1933" s="38"/>
      <c r="K1933" s="38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F1933" s="38"/>
      <c r="AG1933" s="39"/>
      <c r="AH1933" s="9"/>
    </row>
    <row r="1934" spans="1:34">
      <c r="A1934" s="3"/>
      <c r="B193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34" s="37"/>
      <c r="D1934" s="38"/>
      <c r="E1934" s="38"/>
      <c r="F1934" s="38"/>
      <c r="G1934" s="38"/>
      <c r="H1934" s="38"/>
      <c r="I1934" s="38"/>
      <c r="J1934" s="38"/>
      <c r="K1934" s="38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  <c r="AA1934" s="38"/>
      <c r="AB1934" s="38"/>
      <c r="AC1934" s="38"/>
      <c r="AD1934" s="38"/>
      <c r="AE1934" s="38"/>
      <c r="AF1934" s="38"/>
      <c r="AG1934" s="39"/>
      <c r="AH1934" s="9"/>
    </row>
    <row r="1935" spans="1:34">
      <c r="A1935" s="3"/>
      <c r="B193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35" s="37"/>
      <c r="D1935" s="38"/>
      <c r="E1935" s="38"/>
      <c r="F1935" s="38"/>
      <c r="G1935" s="38"/>
      <c r="H1935" s="38"/>
      <c r="I1935" s="38"/>
      <c r="J1935" s="38"/>
      <c r="K1935" s="38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  <c r="AA1935" s="38"/>
      <c r="AB1935" s="38"/>
      <c r="AC1935" s="38"/>
      <c r="AD1935" s="38"/>
      <c r="AE1935" s="38"/>
      <c r="AF1935" s="38"/>
      <c r="AG1935" s="39"/>
      <c r="AH1935" s="9"/>
    </row>
    <row r="1936" spans="1:34">
      <c r="A1936" s="3"/>
      <c r="B193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36" s="37"/>
      <c r="D1936" s="38"/>
      <c r="E1936" s="38"/>
      <c r="F1936" s="38"/>
      <c r="G1936" s="38"/>
      <c r="H1936" s="38"/>
      <c r="I1936" s="38"/>
      <c r="J1936" s="38"/>
      <c r="K1936" s="38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  <c r="AA1936" s="38"/>
      <c r="AB1936" s="38"/>
      <c r="AC1936" s="38"/>
      <c r="AD1936" s="38"/>
      <c r="AE1936" s="38"/>
      <c r="AF1936" s="38"/>
      <c r="AG1936" s="39"/>
      <c r="AH1936" s="9"/>
    </row>
    <row r="1937" spans="1:34">
      <c r="A1937" s="3"/>
      <c r="B193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37" s="37"/>
      <c r="D1937" s="38"/>
      <c r="E1937" s="38"/>
      <c r="F1937" s="38"/>
      <c r="G1937" s="38"/>
      <c r="H1937" s="38"/>
      <c r="I1937" s="38"/>
      <c r="J1937" s="38"/>
      <c r="K1937" s="38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  <c r="AA1937" s="38"/>
      <c r="AB1937" s="38"/>
      <c r="AC1937" s="38"/>
      <c r="AD1937" s="38"/>
      <c r="AE1937" s="38"/>
      <c r="AF1937" s="38"/>
      <c r="AG1937" s="39"/>
      <c r="AH1937" s="9"/>
    </row>
    <row r="1938" spans="1:34">
      <c r="A1938" s="3"/>
      <c r="B193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38" s="37"/>
      <c r="D1938" s="38"/>
      <c r="E1938" s="38"/>
      <c r="F1938" s="38"/>
      <c r="G1938" s="38"/>
      <c r="H1938" s="38"/>
      <c r="I1938" s="38"/>
      <c r="J1938" s="38"/>
      <c r="K1938" s="38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  <c r="AA1938" s="38"/>
      <c r="AB1938" s="38"/>
      <c r="AC1938" s="38"/>
      <c r="AD1938" s="38"/>
      <c r="AE1938" s="38"/>
      <c r="AF1938" s="38"/>
      <c r="AG1938" s="39"/>
      <c r="AH1938" s="9"/>
    </row>
    <row r="1939" spans="1:34">
      <c r="A1939" s="3"/>
      <c r="B193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39" s="37"/>
      <c r="D1939" s="38"/>
      <c r="E1939" s="38"/>
      <c r="F1939" s="38"/>
      <c r="G1939" s="38"/>
      <c r="H1939" s="38"/>
      <c r="I1939" s="38"/>
      <c r="J1939" s="38"/>
      <c r="K1939" s="38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  <c r="AA1939" s="38"/>
      <c r="AB1939" s="38"/>
      <c r="AC1939" s="38"/>
      <c r="AD1939" s="38"/>
      <c r="AE1939" s="38"/>
      <c r="AF1939" s="38"/>
      <c r="AG1939" s="39"/>
      <c r="AH1939" s="9"/>
    </row>
    <row r="1940" spans="1:34">
      <c r="A1940" s="3"/>
      <c r="B194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40" s="37"/>
      <c r="D1940" s="38"/>
      <c r="E1940" s="38"/>
      <c r="F1940" s="38"/>
      <c r="G1940" s="38"/>
      <c r="H1940" s="38"/>
      <c r="I1940" s="38"/>
      <c r="J1940" s="38"/>
      <c r="K1940" s="38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  <c r="AA1940" s="38"/>
      <c r="AB1940" s="38"/>
      <c r="AC1940" s="38"/>
      <c r="AD1940" s="38"/>
      <c r="AE1940" s="38"/>
      <c r="AF1940" s="38"/>
      <c r="AG1940" s="39"/>
      <c r="AH1940" s="9"/>
    </row>
    <row r="1941" spans="1:34">
      <c r="A1941" s="3"/>
      <c r="B194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41" s="37"/>
      <c r="D1941" s="38"/>
      <c r="E1941" s="38"/>
      <c r="F1941" s="38"/>
      <c r="G1941" s="38"/>
      <c r="H1941" s="38"/>
      <c r="I1941" s="38"/>
      <c r="J1941" s="38"/>
      <c r="K1941" s="38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  <c r="AA1941" s="38"/>
      <c r="AB1941" s="38"/>
      <c r="AC1941" s="38"/>
      <c r="AD1941" s="38"/>
      <c r="AE1941" s="38"/>
      <c r="AF1941" s="38"/>
      <c r="AG1941" s="39"/>
      <c r="AH1941" s="9"/>
    </row>
    <row r="1942" spans="1:34">
      <c r="A1942" s="3"/>
      <c r="B194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42" s="37"/>
      <c r="D1942" s="38"/>
      <c r="E1942" s="38"/>
      <c r="F1942" s="38"/>
      <c r="G1942" s="38"/>
      <c r="H1942" s="38"/>
      <c r="I1942" s="38"/>
      <c r="J1942" s="38"/>
      <c r="K1942" s="38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  <c r="AA1942" s="38"/>
      <c r="AB1942" s="38"/>
      <c r="AC1942" s="38"/>
      <c r="AD1942" s="38"/>
      <c r="AE1942" s="38"/>
      <c r="AF1942" s="38"/>
      <c r="AG1942" s="39"/>
      <c r="AH1942" s="9"/>
    </row>
    <row r="1943" spans="1:34">
      <c r="A1943" s="3"/>
      <c r="B194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43" s="37"/>
      <c r="D1943" s="38"/>
      <c r="E1943" s="38"/>
      <c r="F1943" s="38"/>
      <c r="G1943" s="38"/>
      <c r="H1943" s="38"/>
      <c r="I1943" s="38"/>
      <c r="J1943" s="38"/>
      <c r="K1943" s="38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  <c r="AA1943" s="38"/>
      <c r="AB1943" s="38"/>
      <c r="AC1943" s="38"/>
      <c r="AD1943" s="38"/>
      <c r="AE1943" s="38"/>
      <c r="AF1943" s="38"/>
      <c r="AG1943" s="39"/>
      <c r="AH1943" s="9"/>
    </row>
    <row r="1944" spans="1:34">
      <c r="A1944" s="3"/>
      <c r="B194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44" s="37"/>
      <c r="D1944" s="38"/>
      <c r="E1944" s="38"/>
      <c r="F1944" s="38"/>
      <c r="G1944" s="38"/>
      <c r="H1944" s="38"/>
      <c r="I1944" s="38"/>
      <c r="J1944" s="38"/>
      <c r="K1944" s="38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  <c r="AA1944" s="38"/>
      <c r="AB1944" s="38"/>
      <c r="AC1944" s="38"/>
      <c r="AD1944" s="38"/>
      <c r="AE1944" s="38"/>
      <c r="AF1944" s="38"/>
      <c r="AG1944" s="39"/>
      <c r="AH1944" s="9"/>
    </row>
    <row r="1945" spans="1:34">
      <c r="A1945" s="3"/>
      <c r="B194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45" s="37"/>
      <c r="D1945" s="38"/>
      <c r="E1945" s="38"/>
      <c r="F1945" s="38"/>
      <c r="G1945" s="38"/>
      <c r="H1945" s="38"/>
      <c r="I1945" s="38"/>
      <c r="J1945" s="38"/>
      <c r="K1945" s="38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  <c r="AA1945" s="38"/>
      <c r="AB1945" s="38"/>
      <c r="AC1945" s="38"/>
      <c r="AD1945" s="38"/>
      <c r="AE1945" s="38"/>
      <c r="AF1945" s="38"/>
      <c r="AG1945" s="39"/>
      <c r="AH1945" s="9"/>
    </row>
    <row r="1946" spans="1:34">
      <c r="A1946" s="3"/>
      <c r="B194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46" s="37"/>
      <c r="D1946" s="38"/>
      <c r="E1946" s="38"/>
      <c r="F1946" s="38"/>
      <c r="G1946" s="38"/>
      <c r="H1946" s="38"/>
      <c r="I1946" s="38"/>
      <c r="J1946" s="38"/>
      <c r="K1946" s="38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  <c r="AA1946" s="38"/>
      <c r="AB1946" s="38"/>
      <c r="AC1946" s="38"/>
      <c r="AD1946" s="38"/>
      <c r="AE1946" s="38"/>
      <c r="AF1946" s="38"/>
      <c r="AG1946" s="39"/>
      <c r="AH1946" s="9"/>
    </row>
    <row r="1947" spans="1:34">
      <c r="A1947" s="3"/>
      <c r="B194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47" s="37"/>
      <c r="D1947" s="38"/>
      <c r="E1947" s="38"/>
      <c r="F1947" s="38"/>
      <c r="G1947" s="38"/>
      <c r="H1947" s="38"/>
      <c r="I1947" s="38"/>
      <c r="J1947" s="38"/>
      <c r="K1947" s="38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  <c r="AA1947" s="38"/>
      <c r="AB1947" s="38"/>
      <c r="AC1947" s="38"/>
      <c r="AD1947" s="38"/>
      <c r="AE1947" s="38"/>
      <c r="AF1947" s="38"/>
      <c r="AG1947" s="39"/>
      <c r="AH1947" s="9"/>
    </row>
    <row r="1948" spans="1:34">
      <c r="A1948" s="3"/>
      <c r="B194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48" s="37"/>
      <c r="D1948" s="38"/>
      <c r="E1948" s="38"/>
      <c r="F1948" s="38"/>
      <c r="G1948" s="38"/>
      <c r="H1948" s="38"/>
      <c r="I1948" s="38"/>
      <c r="J1948" s="38"/>
      <c r="K1948" s="38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  <c r="AA1948" s="38"/>
      <c r="AB1948" s="38"/>
      <c r="AC1948" s="38"/>
      <c r="AD1948" s="38"/>
      <c r="AE1948" s="38"/>
      <c r="AF1948" s="38"/>
      <c r="AG1948" s="39"/>
      <c r="AH1948" s="9"/>
    </row>
    <row r="1949" spans="1:34">
      <c r="A1949" s="3"/>
      <c r="B194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49" s="37"/>
      <c r="D1949" s="38"/>
      <c r="E1949" s="38"/>
      <c r="F1949" s="38"/>
      <c r="G1949" s="38"/>
      <c r="H1949" s="38"/>
      <c r="I1949" s="38"/>
      <c r="J1949" s="38"/>
      <c r="K1949" s="38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  <c r="AA1949" s="38"/>
      <c r="AB1949" s="38"/>
      <c r="AC1949" s="38"/>
      <c r="AD1949" s="38"/>
      <c r="AE1949" s="38"/>
      <c r="AF1949" s="38"/>
      <c r="AG1949" s="39"/>
      <c r="AH1949" s="9"/>
    </row>
    <row r="1950" spans="1:34">
      <c r="A1950" s="3"/>
      <c r="B195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50" s="37"/>
      <c r="D1950" s="38"/>
      <c r="E1950" s="38"/>
      <c r="F1950" s="38"/>
      <c r="G1950" s="38"/>
      <c r="H1950" s="38"/>
      <c r="I1950" s="38"/>
      <c r="J1950" s="38"/>
      <c r="K1950" s="38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  <c r="AA1950" s="38"/>
      <c r="AB1950" s="38"/>
      <c r="AC1950" s="38"/>
      <c r="AD1950" s="38"/>
      <c r="AE1950" s="38"/>
      <c r="AF1950" s="38"/>
      <c r="AG1950" s="39"/>
      <c r="AH1950" s="9"/>
    </row>
    <row r="1951" spans="1:34">
      <c r="A1951" s="3"/>
      <c r="B195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51" s="37"/>
      <c r="D1951" s="38"/>
      <c r="E1951" s="38"/>
      <c r="F1951" s="38"/>
      <c r="G1951" s="38"/>
      <c r="H1951" s="38"/>
      <c r="I1951" s="38"/>
      <c r="J1951" s="38"/>
      <c r="K1951" s="38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  <c r="AA1951" s="38"/>
      <c r="AB1951" s="38"/>
      <c r="AC1951" s="38"/>
      <c r="AD1951" s="38"/>
      <c r="AE1951" s="38"/>
      <c r="AF1951" s="38"/>
      <c r="AG1951" s="39"/>
      <c r="AH1951" s="9"/>
    </row>
    <row r="1952" spans="1:34">
      <c r="A1952" s="3"/>
      <c r="B195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52" s="37"/>
      <c r="D1952" s="38"/>
      <c r="E1952" s="38"/>
      <c r="F1952" s="38"/>
      <c r="G1952" s="38"/>
      <c r="H1952" s="38"/>
      <c r="I1952" s="38"/>
      <c r="J1952" s="38"/>
      <c r="K1952" s="38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  <c r="AA1952" s="38"/>
      <c r="AB1952" s="38"/>
      <c r="AC1952" s="38"/>
      <c r="AD1952" s="38"/>
      <c r="AE1952" s="38"/>
      <c r="AF1952" s="38"/>
      <c r="AG1952" s="39"/>
      <c r="AH1952" s="9"/>
    </row>
    <row r="1953" spans="1:34">
      <c r="A1953" s="3"/>
      <c r="B195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53" s="37"/>
      <c r="D1953" s="38"/>
      <c r="E1953" s="38"/>
      <c r="F1953" s="38"/>
      <c r="G1953" s="38"/>
      <c r="H1953" s="38"/>
      <c r="I1953" s="38"/>
      <c r="J1953" s="38"/>
      <c r="K1953" s="38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  <c r="AA1953" s="38"/>
      <c r="AB1953" s="38"/>
      <c r="AC1953" s="38"/>
      <c r="AD1953" s="38"/>
      <c r="AE1953" s="38"/>
      <c r="AF1953" s="38"/>
      <c r="AG1953" s="39"/>
      <c r="AH1953" s="9"/>
    </row>
    <row r="1954" spans="1:34">
      <c r="A1954" s="3"/>
      <c r="B195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54" s="37"/>
      <c r="D1954" s="38"/>
      <c r="E1954" s="38"/>
      <c r="F1954" s="38"/>
      <c r="G1954" s="38"/>
      <c r="H1954" s="38"/>
      <c r="I1954" s="38"/>
      <c r="J1954" s="38"/>
      <c r="K1954" s="38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F1954" s="38"/>
      <c r="AG1954" s="39"/>
      <c r="AH1954" s="9"/>
    </row>
    <row r="1955" spans="1:34">
      <c r="A1955" s="3"/>
      <c r="B195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55" s="37"/>
      <c r="D1955" s="38"/>
      <c r="E1955" s="38"/>
      <c r="F1955" s="38"/>
      <c r="G1955" s="38"/>
      <c r="H1955" s="38"/>
      <c r="I1955" s="38"/>
      <c r="J1955" s="38"/>
      <c r="K1955" s="38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  <c r="AA1955" s="38"/>
      <c r="AB1955" s="38"/>
      <c r="AC1955" s="38"/>
      <c r="AD1955" s="38"/>
      <c r="AE1955" s="38"/>
      <c r="AF1955" s="38"/>
      <c r="AG1955" s="39"/>
      <c r="AH1955" s="9"/>
    </row>
    <row r="1956" spans="1:34">
      <c r="A1956" s="3"/>
      <c r="B195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56" s="37"/>
      <c r="D1956" s="38"/>
      <c r="E1956" s="38"/>
      <c r="F1956" s="38"/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9"/>
      <c r="AH1956" s="9"/>
    </row>
    <row r="1957" spans="1:34">
      <c r="A1957" s="3"/>
      <c r="B195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57" s="37"/>
      <c r="D1957" s="38"/>
      <c r="E1957" s="38"/>
      <c r="F1957" s="38"/>
      <c r="G1957" s="38"/>
      <c r="H1957" s="38"/>
      <c r="I1957" s="38"/>
      <c r="J1957" s="38"/>
      <c r="K1957" s="38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  <c r="AA1957" s="38"/>
      <c r="AB1957" s="38"/>
      <c r="AC1957" s="38"/>
      <c r="AD1957" s="38"/>
      <c r="AE1957" s="38"/>
      <c r="AF1957" s="38"/>
      <c r="AG1957" s="39"/>
      <c r="AH1957" s="9"/>
    </row>
    <row r="1958" spans="1:34">
      <c r="A1958" s="3"/>
      <c r="B195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58" s="37"/>
      <c r="D1958" s="38"/>
      <c r="E1958" s="38"/>
      <c r="F1958" s="38"/>
      <c r="G1958" s="38"/>
      <c r="H1958" s="38"/>
      <c r="I1958" s="38"/>
      <c r="J1958" s="38"/>
      <c r="K1958" s="38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  <c r="AA1958" s="38"/>
      <c r="AB1958" s="38"/>
      <c r="AC1958" s="38"/>
      <c r="AD1958" s="38"/>
      <c r="AE1958" s="38"/>
      <c r="AF1958" s="38"/>
      <c r="AG1958" s="39"/>
      <c r="AH1958" s="9"/>
    </row>
    <row r="1959" spans="1:34">
      <c r="A1959" s="3"/>
      <c r="B195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59" s="37"/>
      <c r="D1959" s="38"/>
      <c r="E1959" s="38"/>
      <c r="F1959" s="38"/>
      <c r="G1959" s="38"/>
      <c r="H1959" s="38"/>
      <c r="I1959" s="38"/>
      <c r="J1959" s="38"/>
      <c r="K1959" s="38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  <c r="AA1959" s="38"/>
      <c r="AB1959" s="38"/>
      <c r="AC1959" s="38"/>
      <c r="AD1959" s="38"/>
      <c r="AE1959" s="38"/>
      <c r="AF1959" s="38"/>
      <c r="AG1959" s="39"/>
      <c r="AH1959" s="9"/>
    </row>
    <row r="1960" spans="1:34">
      <c r="A1960" s="3"/>
      <c r="B196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60" s="37"/>
      <c r="D1960" s="38"/>
      <c r="E1960" s="38"/>
      <c r="F1960" s="38"/>
      <c r="G1960" s="38"/>
      <c r="H1960" s="38"/>
      <c r="I1960" s="38"/>
      <c r="J1960" s="38"/>
      <c r="K1960" s="38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  <c r="AA1960" s="38"/>
      <c r="AB1960" s="38"/>
      <c r="AC1960" s="38"/>
      <c r="AD1960" s="38"/>
      <c r="AE1960" s="38"/>
      <c r="AF1960" s="38"/>
      <c r="AG1960" s="39"/>
      <c r="AH1960" s="9"/>
    </row>
    <row r="1961" spans="1:34">
      <c r="A1961" s="3"/>
      <c r="B196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61" s="37"/>
      <c r="D1961" s="38"/>
      <c r="E1961" s="38"/>
      <c r="F1961" s="38"/>
      <c r="G1961" s="38"/>
      <c r="H1961" s="38"/>
      <c r="I1961" s="38"/>
      <c r="J1961" s="38"/>
      <c r="K1961" s="38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  <c r="AA1961" s="38"/>
      <c r="AB1961" s="38"/>
      <c r="AC1961" s="38"/>
      <c r="AD1961" s="38"/>
      <c r="AE1961" s="38"/>
      <c r="AF1961" s="38"/>
      <c r="AG1961" s="39"/>
      <c r="AH1961" s="9"/>
    </row>
    <row r="1962" spans="1:34">
      <c r="A1962" s="3"/>
      <c r="B196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62" s="37"/>
      <c r="D1962" s="38"/>
      <c r="E1962" s="38"/>
      <c r="F1962" s="38"/>
      <c r="G1962" s="38"/>
      <c r="H1962" s="38"/>
      <c r="I1962" s="38"/>
      <c r="J1962" s="38"/>
      <c r="K1962" s="38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  <c r="AA1962" s="38"/>
      <c r="AB1962" s="38"/>
      <c r="AC1962" s="38"/>
      <c r="AD1962" s="38"/>
      <c r="AE1962" s="38"/>
      <c r="AF1962" s="38"/>
      <c r="AG1962" s="39"/>
      <c r="AH1962" s="9"/>
    </row>
    <row r="1963" spans="1:34">
      <c r="A1963" s="3"/>
      <c r="B196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63" s="37"/>
      <c r="D1963" s="38"/>
      <c r="E1963" s="38"/>
      <c r="F1963" s="38"/>
      <c r="G1963" s="38"/>
      <c r="H1963" s="38"/>
      <c r="I1963" s="38"/>
      <c r="J1963" s="38"/>
      <c r="K1963" s="38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  <c r="AA1963" s="38"/>
      <c r="AB1963" s="38"/>
      <c r="AC1963" s="38"/>
      <c r="AD1963" s="38"/>
      <c r="AE1963" s="38"/>
      <c r="AF1963" s="38"/>
      <c r="AG1963" s="39"/>
      <c r="AH1963" s="9"/>
    </row>
    <row r="1964" spans="1:34">
      <c r="A1964" s="3"/>
      <c r="B196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64" s="37"/>
      <c r="D1964" s="38"/>
      <c r="E1964" s="38"/>
      <c r="F1964" s="38"/>
      <c r="G1964" s="38"/>
      <c r="H1964" s="38"/>
      <c r="I1964" s="38"/>
      <c r="J1964" s="38"/>
      <c r="K1964" s="38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  <c r="AA1964" s="38"/>
      <c r="AB1964" s="38"/>
      <c r="AC1964" s="38"/>
      <c r="AD1964" s="38"/>
      <c r="AE1964" s="38"/>
      <c r="AF1964" s="38"/>
      <c r="AG1964" s="39"/>
      <c r="AH1964" s="9"/>
    </row>
    <row r="1965" spans="1:34">
      <c r="A1965" s="3"/>
      <c r="B196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65" s="37"/>
      <c r="D1965" s="38"/>
      <c r="E1965" s="38"/>
      <c r="F1965" s="38"/>
      <c r="G1965" s="38"/>
      <c r="H1965" s="38"/>
      <c r="I1965" s="38"/>
      <c r="J1965" s="38"/>
      <c r="K1965" s="38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  <c r="AA1965" s="38"/>
      <c r="AB1965" s="38"/>
      <c r="AC1965" s="38"/>
      <c r="AD1965" s="38"/>
      <c r="AE1965" s="38"/>
      <c r="AF1965" s="38"/>
      <c r="AG1965" s="39"/>
      <c r="AH1965" s="9"/>
    </row>
    <row r="1966" spans="1:34">
      <c r="A1966" s="3"/>
      <c r="B196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66" s="37"/>
      <c r="D1966" s="38"/>
      <c r="E1966" s="38"/>
      <c r="F1966" s="38"/>
      <c r="G1966" s="38"/>
      <c r="H1966" s="38"/>
      <c r="I1966" s="38"/>
      <c r="J1966" s="38"/>
      <c r="K1966" s="38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  <c r="AA1966" s="38"/>
      <c r="AB1966" s="38"/>
      <c r="AC1966" s="38"/>
      <c r="AD1966" s="38"/>
      <c r="AE1966" s="38"/>
      <c r="AF1966" s="38"/>
      <c r="AG1966" s="39"/>
      <c r="AH1966" s="9"/>
    </row>
    <row r="1967" spans="1:34">
      <c r="A1967" s="3"/>
      <c r="B196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67" s="37"/>
      <c r="D1967" s="38"/>
      <c r="E1967" s="38"/>
      <c r="F1967" s="38"/>
      <c r="G1967" s="38"/>
      <c r="H1967" s="38"/>
      <c r="I1967" s="38"/>
      <c r="J1967" s="38"/>
      <c r="K1967" s="38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  <c r="AA1967" s="38"/>
      <c r="AB1967" s="38"/>
      <c r="AC1967" s="38"/>
      <c r="AD1967" s="38"/>
      <c r="AE1967" s="38"/>
      <c r="AF1967" s="38"/>
      <c r="AG1967" s="39"/>
      <c r="AH1967" s="9"/>
    </row>
    <row r="1968" spans="1:34">
      <c r="A1968" s="3"/>
      <c r="B196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68" s="37"/>
      <c r="D1968" s="38"/>
      <c r="E1968" s="38"/>
      <c r="F1968" s="38"/>
      <c r="G1968" s="38"/>
      <c r="H1968" s="38"/>
      <c r="I1968" s="38"/>
      <c r="J1968" s="38"/>
      <c r="K1968" s="38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  <c r="AA1968" s="38"/>
      <c r="AB1968" s="38"/>
      <c r="AC1968" s="38"/>
      <c r="AD1968" s="38"/>
      <c r="AE1968" s="38"/>
      <c r="AF1968" s="38"/>
      <c r="AG1968" s="39"/>
      <c r="AH1968" s="9"/>
    </row>
    <row r="1969" spans="1:34">
      <c r="A1969" s="3"/>
      <c r="B196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69" s="37"/>
      <c r="D1969" s="38"/>
      <c r="E1969" s="38"/>
      <c r="F1969" s="38"/>
      <c r="G1969" s="38"/>
      <c r="H1969" s="38"/>
      <c r="I1969" s="38"/>
      <c r="J1969" s="38"/>
      <c r="K1969" s="38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F1969" s="38"/>
      <c r="AG1969" s="39"/>
      <c r="AH1969" s="9"/>
    </row>
    <row r="1970" spans="1:34">
      <c r="A1970" s="3"/>
      <c r="B197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70" s="37"/>
      <c r="D1970" s="38"/>
      <c r="E1970" s="38"/>
      <c r="F1970" s="38"/>
      <c r="G1970" s="38"/>
      <c r="H1970" s="38"/>
      <c r="I1970" s="38"/>
      <c r="J1970" s="38"/>
      <c r="K1970" s="38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  <c r="AA1970" s="38"/>
      <c r="AB1970" s="38"/>
      <c r="AC1970" s="38"/>
      <c r="AD1970" s="38"/>
      <c r="AE1970" s="38"/>
      <c r="AF1970" s="38"/>
      <c r="AG1970" s="39"/>
      <c r="AH1970" s="9"/>
    </row>
    <row r="1971" spans="1:34">
      <c r="A1971" s="3"/>
      <c r="B197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71" s="37"/>
      <c r="D1971" s="38"/>
      <c r="E1971" s="38"/>
      <c r="F1971" s="38"/>
      <c r="G1971" s="38"/>
      <c r="H1971" s="38"/>
      <c r="I1971" s="38"/>
      <c r="J1971" s="38"/>
      <c r="K1971" s="38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  <c r="AA1971" s="38"/>
      <c r="AB1971" s="38"/>
      <c r="AC1971" s="38"/>
      <c r="AD1971" s="38"/>
      <c r="AE1971" s="38"/>
      <c r="AF1971" s="38"/>
      <c r="AG1971" s="39"/>
      <c r="AH1971" s="9"/>
    </row>
    <row r="1972" spans="1:34">
      <c r="A1972" s="3"/>
      <c r="B197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72" s="37"/>
      <c r="D1972" s="38"/>
      <c r="E1972" s="38"/>
      <c r="F1972" s="38"/>
      <c r="G1972" s="38"/>
      <c r="H1972" s="38"/>
      <c r="I1972" s="38"/>
      <c r="J1972" s="38"/>
      <c r="K1972" s="38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  <c r="AA1972" s="38"/>
      <c r="AB1972" s="38"/>
      <c r="AC1972" s="38"/>
      <c r="AD1972" s="38"/>
      <c r="AE1972" s="38"/>
      <c r="AF1972" s="38"/>
      <c r="AG1972" s="39"/>
      <c r="AH1972" s="9"/>
    </row>
    <row r="1973" spans="1:34">
      <c r="A1973" s="3"/>
      <c r="B197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73" s="37"/>
      <c r="D1973" s="38"/>
      <c r="E1973" s="38"/>
      <c r="F1973" s="38"/>
      <c r="G1973" s="38"/>
      <c r="H1973" s="38"/>
      <c r="I1973" s="38"/>
      <c r="J1973" s="38"/>
      <c r="K1973" s="38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  <c r="AA1973" s="38"/>
      <c r="AB1973" s="38"/>
      <c r="AC1973" s="38"/>
      <c r="AD1973" s="38"/>
      <c r="AE1973" s="38"/>
      <c r="AF1973" s="38"/>
      <c r="AG1973" s="39"/>
      <c r="AH1973" s="9"/>
    </row>
    <row r="1974" spans="1:34">
      <c r="A1974" s="3"/>
      <c r="B197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74" s="37"/>
      <c r="D1974" s="38"/>
      <c r="E1974" s="38"/>
      <c r="F1974" s="38"/>
      <c r="G1974" s="38"/>
      <c r="H1974" s="38"/>
      <c r="I1974" s="38"/>
      <c r="J1974" s="38"/>
      <c r="K1974" s="38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  <c r="AA1974" s="38"/>
      <c r="AB1974" s="38"/>
      <c r="AC1974" s="38"/>
      <c r="AD1974" s="38"/>
      <c r="AE1974" s="38"/>
      <c r="AF1974" s="38"/>
      <c r="AG1974" s="39"/>
      <c r="AH1974" s="9"/>
    </row>
    <row r="1975" spans="1:34">
      <c r="A1975" s="3"/>
      <c r="B197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75" s="37"/>
      <c r="D1975" s="38"/>
      <c r="E1975" s="38"/>
      <c r="F1975" s="38"/>
      <c r="G1975" s="38"/>
      <c r="H1975" s="38"/>
      <c r="I1975" s="38"/>
      <c r="J1975" s="38"/>
      <c r="K1975" s="38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  <c r="AA1975" s="38"/>
      <c r="AB1975" s="38"/>
      <c r="AC1975" s="38"/>
      <c r="AD1975" s="38"/>
      <c r="AE1975" s="38"/>
      <c r="AF1975" s="38"/>
      <c r="AG1975" s="39"/>
      <c r="AH1975" s="9"/>
    </row>
    <row r="1976" spans="1:34">
      <c r="A1976" s="3"/>
      <c r="B197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76" s="37"/>
      <c r="D1976" s="38"/>
      <c r="E1976" s="38"/>
      <c r="F1976" s="38"/>
      <c r="G1976" s="38"/>
      <c r="H1976" s="38"/>
      <c r="I1976" s="38"/>
      <c r="J1976" s="38"/>
      <c r="K1976" s="38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  <c r="AA1976" s="38"/>
      <c r="AB1976" s="38"/>
      <c r="AC1976" s="38"/>
      <c r="AD1976" s="38"/>
      <c r="AE1976" s="38"/>
      <c r="AF1976" s="38"/>
      <c r="AG1976" s="39"/>
      <c r="AH1976" s="9"/>
    </row>
    <row r="1977" spans="1:34">
      <c r="A1977" s="3"/>
      <c r="B197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77" s="37"/>
      <c r="D1977" s="38"/>
      <c r="E1977" s="38"/>
      <c r="F1977" s="38"/>
      <c r="G1977" s="38"/>
      <c r="H1977" s="38"/>
      <c r="I1977" s="38"/>
      <c r="J1977" s="38"/>
      <c r="K1977" s="38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  <c r="AA1977" s="38"/>
      <c r="AB1977" s="38"/>
      <c r="AC1977" s="38"/>
      <c r="AD1977" s="38"/>
      <c r="AE1977" s="38"/>
      <c r="AF1977" s="38"/>
      <c r="AG1977" s="39"/>
      <c r="AH1977" s="9"/>
    </row>
    <row r="1978" spans="1:34">
      <c r="A1978" s="3"/>
      <c r="B197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78" s="37"/>
      <c r="D1978" s="38"/>
      <c r="E1978" s="38"/>
      <c r="F1978" s="38"/>
      <c r="G1978" s="38"/>
      <c r="H1978" s="38"/>
      <c r="I1978" s="38"/>
      <c r="J1978" s="38"/>
      <c r="K1978" s="38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  <c r="AA1978" s="38"/>
      <c r="AB1978" s="38"/>
      <c r="AC1978" s="38"/>
      <c r="AD1978" s="38"/>
      <c r="AE1978" s="38"/>
      <c r="AF1978" s="38"/>
      <c r="AG1978" s="39"/>
      <c r="AH1978" s="9"/>
    </row>
    <row r="1979" spans="1:34">
      <c r="A1979" s="3"/>
      <c r="B197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79" s="37"/>
      <c r="D1979" s="38"/>
      <c r="E1979" s="38"/>
      <c r="F1979" s="38"/>
      <c r="G1979" s="38"/>
      <c r="H1979" s="38"/>
      <c r="I1979" s="38"/>
      <c r="J1979" s="38"/>
      <c r="K1979" s="38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  <c r="AA1979" s="38"/>
      <c r="AB1979" s="38"/>
      <c r="AC1979" s="38"/>
      <c r="AD1979" s="38"/>
      <c r="AE1979" s="38"/>
      <c r="AF1979" s="38"/>
      <c r="AG1979" s="39"/>
      <c r="AH1979" s="9"/>
    </row>
    <row r="1980" spans="1:34">
      <c r="A1980" s="3"/>
      <c r="B198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80" s="37"/>
      <c r="D1980" s="38"/>
      <c r="E1980" s="38"/>
      <c r="F1980" s="38"/>
      <c r="G1980" s="38"/>
      <c r="H1980" s="38"/>
      <c r="I1980" s="38"/>
      <c r="J1980" s="38"/>
      <c r="K1980" s="38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  <c r="AA1980" s="38"/>
      <c r="AB1980" s="38"/>
      <c r="AC1980" s="38"/>
      <c r="AD1980" s="38"/>
      <c r="AE1980" s="38"/>
      <c r="AF1980" s="38"/>
      <c r="AG1980" s="39"/>
      <c r="AH1980" s="9"/>
    </row>
    <row r="1981" spans="1:34">
      <c r="A1981" s="3"/>
      <c r="B198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81" s="37"/>
      <c r="D1981" s="38"/>
      <c r="E1981" s="38"/>
      <c r="F1981" s="38"/>
      <c r="G1981" s="38"/>
      <c r="H1981" s="38"/>
      <c r="I1981" s="38"/>
      <c r="J1981" s="38"/>
      <c r="K1981" s="38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  <c r="AA1981" s="38"/>
      <c r="AB1981" s="38"/>
      <c r="AC1981" s="38"/>
      <c r="AD1981" s="38"/>
      <c r="AE1981" s="38"/>
      <c r="AF1981" s="38"/>
      <c r="AG1981" s="39"/>
      <c r="AH1981" s="9"/>
    </row>
    <row r="1982" spans="1:34">
      <c r="A1982" s="3"/>
      <c r="B198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82" s="37"/>
      <c r="D1982" s="38"/>
      <c r="E1982" s="38"/>
      <c r="F1982" s="38"/>
      <c r="G1982" s="38"/>
      <c r="H1982" s="38"/>
      <c r="I1982" s="38"/>
      <c r="J1982" s="38"/>
      <c r="K1982" s="38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  <c r="AA1982" s="38"/>
      <c r="AB1982" s="38"/>
      <c r="AC1982" s="38"/>
      <c r="AD1982" s="38"/>
      <c r="AE1982" s="38"/>
      <c r="AF1982" s="38"/>
      <c r="AG1982" s="39"/>
      <c r="AH1982" s="9"/>
    </row>
    <row r="1983" spans="1:34">
      <c r="A1983" s="3"/>
      <c r="B198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83" s="37"/>
      <c r="D1983" s="38"/>
      <c r="E1983" s="38"/>
      <c r="F1983" s="38"/>
      <c r="G1983" s="38"/>
      <c r="H1983" s="38"/>
      <c r="I1983" s="38"/>
      <c r="J1983" s="38"/>
      <c r="K1983" s="38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  <c r="AA1983" s="38"/>
      <c r="AB1983" s="38"/>
      <c r="AC1983" s="38"/>
      <c r="AD1983" s="38"/>
      <c r="AE1983" s="38"/>
      <c r="AF1983" s="38"/>
      <c r="AG1983" s="39"/>
      <c r="AH1983" s="9"/>
    </row>
    <row r="1984" spans="1:34">
      <c r="A1984" s="3"/>
      <c r="B198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84" s="37"/>
      <c r="D1984" s="38"/>
      <c r="E1984" s="38"/>
      <c r="F1984" s="38"/>
      <c r="G1984" s="38"/>
      <c r="H1984" s="38"/>
      <c r="I1984" s="38"/>
      <c r="J1984" s="38"/>
      <c r="K1984" s="38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  <c r="AA1984" s="38"/>
      <c r="AB1984" s="38"/>
      <c r="AC1984" s="38"/>
      <c r="AD1984" s="38"/>
      <c r="AE1984" s="38"/>
      <c r="AF1984" s="38"/>
      <c r="AG1984" s="39"/>
      <c r="AH1984" s="9"/>
    </row>
    <row r="1985" spans="1:34">
      <c r="A1985" s="3"/>
      <c r="B198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85" s="37"/>
      <c r="D1985" s="38"/>
      <c r="E1985" s="38"/>
      <c r="F1985" s="38"/>
      <c r="G1985" s="38"/>
      <c r="H1985" s="38"/>
      <c r="I1985" s="38"/>
      <c r="J1985" s="38"/>
      <c r="K1985" s="38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  <c r="AA1985" s="38"/>
      <c r="AB1985" s="38"/>
      <c r="AC1985" s="38"/>
      <c r="AD1985" s="38"/>
      <c r="AE1985" s="38"/>
      <c r="AF1985" s="38"/>
      <c r="AG1985" s="39"/>
      <c r="AH1985" s="9"/>
    </row>
    <row r="1986" spans="1:34">
      <c r="A1986" s="3"/>
      <c r="B198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86" s="37"/>
      <c r="D1986" s="38"/>
      <c r="E1986" s="38"/>
      <c r="F1986" s="38"/>
      <c r="G1986" s="38"/>
      <c r="H1986" s="38"/>
      <c r="I1986" s="38"/>
      <c r="J1986" s="38"/>
      <c r="K1986" s="38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  <c r="AA1986" s="38"/>
      <c r="AB1986" s="38"/>
      <c r="AC1986" s="38"/>
      <c r="AD1986" s="38"/>
      <c r="AE1986" s="38"/>
      <c r="AF1986" s="38"/>
      <c r="AG1986" s="39"/>
      <c r="AH1986" s="9"/>
    </row>
    <row r="1987" spans="1:34">
      <c r="A1987" s="3"/>
      <c r="B198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87" s="37"/>
      <c r="D1987" s="38"/>
      <c r="E1987" s="38"/>
      <c r="F1987" s="38"/>
      <c r="G1987" s="38"/>
      <c r="H1987" s="38"/>
      <c r="I1987" s="38"/>
      <c r="J1987" s="38"/>
      <c r="K1987" s="38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  <c r="AA1987" s="38"/>
      <c r="AB1987" s="38"/>
      <c r="AC1987" s="38"/>
      <c r="AD1987" s="38"/>
      <c r="AE1987" s="38"/>
      <c r="AF1987" s="38"/>
      <c r="AG1987" s="39"/>
      <c r="AH1987" s="9"/>
    </row>
    <row r="1988" spans="1:34">
      <c r="A1988" s="3"/>
      <c r="B198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88" s="37"/>
      <c r="D1988" s="38"/>
      <c r="E1988" s="38"/>
      <c r="F1988" s="38"/>
      <c r="G1988" s="38"/>
      <c r="H1988" s="38"/>
      <c r="I1988" s="38"/>
      <c r="J1988" s="38"/>
      <c r="K1988" s="38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F1988" s="38"/>
      <c r="AG1988" s="39"/>
      <c r="AH1988" s="9"/>
    </row>
    <row r="1989" spans="1:34">
      <c r="A1989" s="3"/>
      <c r="B198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89" s="37"/>
      <c r="D1989" s="38"/>
      <c r="E1989" s="38"/>
      <c r="F1989" s="38"/>
      <c r="G1989" s="38"/>
      <c r="H1989" s="38"/>
      <c r="I1989" s="38"/>
      <c r="J1989" s="38"/>
      <c r="K1989" s="38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F1989" s="38"/>
      <c r="AG1989" s="39"/>
      <c r="AH1989" s="9"/>
    </row>
    <row r="1990" spans="1:34">
      <c r="A1990" s="3"/>
      <c r="B199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90" s="37"/>
      <c r="D1990" s="38"/>
      <c r="E1990" s="38"/>
      <c r="F1990" s="38"/>
      <c r="G1990" s="38"/>
      <c r="H1990" s="38"/>
      <c r="I1990" s="38"/>
      <c r="J1990" s="38"/>
      <c r="K1990" s="38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  <c r="AF1990" s="38"/>
      <c r="AG1990" s="39"/>
      <c r="AH1990" s="9"/>
    </row>
    <row r="1991" spans="1:34">
      <c r="A1991" s="3"/>
      <c r="B199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91" s="37"/>
      <c r="D1991" s="38"/>
      <c r="E1991" s="38"/>
      <c r="F1991" s="38"/>
      <c r="G1991" s="38"/>
      <c r="H1991" s="38"/>
      <c r="I1991" s="38"/>
      <c r="J1991" s="38"/>
      <c r="K1991" s="38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  <c r="AA1991" s="38"/>
      <c r="AB1991" s="38"/>
      <c r="AC1991" s="38"/>
      <c r="AD1991" s="38"/>
      <c r="AE1991" s="38"/>
      <c r="AF1991" s="38"/>
      <c r="AG1991" s="39"/>
      <c r="AH1991" s="9"/>
    </row>
    <row r="1992" spans="1:34">
      <c r="A1992" s="3"/>
      <c r="B199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92" s="37"/>
      <c r="D1992" s="38"/>
      <c r="E1992" s="38"/>
      <c r="F1992" s="38"/>
      <c r="G1992" s="38"/>
      <c r="H1992" s="38"/>
      <c r="I1992" s="38"/>
      <c r="J1992" s="38"/>
      <c r="K1992" s="38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  <c r="AA1992" s="38"/>
      <c r="AB1992" s="38"/>
      <c r="AC1992" s="38"/>
      <c r="AD1992" s="38"/>
      <c r="AE1992" s="38"/>
      <c r="AF1992" s="38"/>
      <c r="AG1992" s="39"/>
      <c r="AH1992" s="9"/>
    </row>
    <row r="1993" spans="1:34">
      <c r="A1993" s="3"/>
      <c r="B199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93" s="37"/>
      <c r="D1993" s="38"/>
      <c r="E1993" s="38"/>
      <c r="F1993" s="38"/>
      <c r="G1993" s="38"/>
      <c r="H1993" s="38"/>
      <c r="I1993" s="38"/>
      <c r="J1993" s="38"/>
      <c r="K1993" s="38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  <c r="AA1993" s="38"/>
      <c r="AB1993" s="38"/>
      <c r="AC1993" s="38"/>
      <c r="AD1993" s="38"/>
      <c r="AE1993" s="38"/>
      <c r="AF1993" s="38"/>
      <c r="AG1993" s="39"/>
      <c r="AH1993" s="9"/>
    </row>
    <row r="1994" spans="1:34">
      <c r="A1994" s="3"/>
      <c r="B199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94" s="37"/>
      <c r="D1994" s="38"/>
      <c r="E1994" s="38"/>
      <c r="F1994" s="38"/>
      <c r="G1994" s="38"/>
      <c r="H1994" s="38"/>
      <c r="I1994" s="38"/>
      <c r="J1994" s="38"/>
      <c r="K1994" s="38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  <c r="AA1994" s="38"/>
      <c r="AB1994" s="38"/>
      <c r="AC1994" s="38"/>
      <c r="AD1994" s="38"/>
      <c r="AE1994" s="38"/>
      <c r="AF1994" s="38"/>
      <c r="AG1994" s="39"/>
      <c r="AH1994" s="9"/>
    </row>
    <row r="1995" spans="1:34">
      <c r="A1995" s="3"/>
      <c r="B199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95" s="37"/>
      <c r="D1995" s="38"/>
      <c r="E1995" s="38"/>
      <c r="F1995" s="38"/>
      <c r="G1995" s="38"/>
      <c r="H1995" s="38"/>
      <c r="I1995" s="38"/>
      <c r="J1995" s="38"/>
      <c r="K1995" s="38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  <c r="AA1995" s="38"/>
      <c r="AB1995" s="38"/>
      <c r="AC1995" s="38"/>
      <c r="AD1995" s="38"/>
      <c r="AE1995" s="38"/>
      <c r="AF1995" s="38"/>
      <c r="AG1995" s="39"/>
      <c r="AH1995" s="9"/>
    </row>
    <row r="1996" spans="1:34">
      <c r="A1996" s="3"/>
      <c r="B199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96" s="37"/>
      <c r="D1996" s="38"/>
      <c r="E1996" s="38"/>
      <c r="F1996" s="38"/>
      <c r="G1996" s="38"/>
      <c r="H1996" s="38"/>
      <c r="I1996" s="38"/>
      <c r="J1996" s="38"/>
      <c r="K1996" s="38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  <c r="AA1996" s="38"/>
      <c r="AB1996" s="38"/>
      <c r="AC1996" s="38"/>
      <c r="AD1996" s="38"/>
      <c r="AE1996" s="38"/>
      <c r="AF1996" s="38"/>
      <c r="AG1996" s="39"/>
      <c r="AH1996" s="9"/>
    </row>
    <row r="1997" spans="1:34">
      <c r="A1997" s="3"/>
      <c r="B199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97" s="37"/>
      <c r="D1997" s="38"/>
      <c r="E1997" s="38"/>
      <c r="F1997" s="38"/>
      <c r="G1997" s="38"/>
      <c r="H1997" s="38"/>
      <c r="I1997" s="38"/>
      <c r="J1997" s="38"/>
      <c r="K1997" s="38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  <c r="AA1997" s="38"/>
      <c r="AB1997" s="38"/>
      <c r="AC1997" s="38"/>
      <c r="AD1997" s="38"/>
      <c r="AE1997" s="38"/>
      <c r="AF1997" s="38"/>
      <c r="AG1997" s="39"/>
      <c r="AH1997" s="9"/>
    </row>
    <row r="1998" spans="1:34">
      <c r="A1998" s="3"/>
      <c r="B199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98" s="37"/>
      <c r="D1998" s="38"/>
      <c r="E1998" s="38"/>
      <c r="F1998" s="38"/>
      <c r="G1998" s="38"/>
      <c r="H1998" s="38"/>
      <c r="I1998" s="38"/>
      <c r="J1998" s="38"/>
      <c r="K1998" s="38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  <c r="AA1998" s="38"/>
      <c r="AB1998" s="38"/>
      <c r="AC1998" s="38"/>
      <c r="AD1998" s="38"/>
      <c r="AE1998" s="38"/>
      <c r="AF1998" s="38"/>
      <c r="AG1998" s="39"/>
      <c r="AH1998" s="9"/>
    </row>
    <row r="1999" spans="1:34">
      <c r="A1999" s="3"/>
      <c r="B199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1999" s="37"/>
      <c r="D1999" s="38"/>
      <c r="E1999" s="38"/>
      <c r="F1999" s="38"/>
      <c r="G1999" s="38"/>
      <c r="H1999" s="38"/>
      <c r="I1999" s="38"/>
      <c r="J1999" s="38"/>
      <c r="K1999" s="38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  <c r="AA1999" s="38"/>
      <c r="AB1999" s="38"/>
      <c r="AC1999" s="38"/>
      <c r="AD1999" s="38"/>
      <c r="AE1999" s="38"/>
      <c r="AF1999" s="38"/>
      <c r="AG1999" s="39"/>
      <c r="AH1999" s="9"/>
    </row>
    <row r="2000" spans="1:34">
      <c r="A2000" s="3"/>
      <c r="B200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00" s="37"/>
      <c r="D2000" s="38"/>
      <c r="E2000" s="38"/>
      <c r="F2000" s="38"/>
      <c r="G2000" s="38"/>
      <c r="H2000" s="38"/>
      <c r="I2000" s="38"/>
      <c r="J2000" s="38"/>
      <c r="K2000" s="38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  <c r="AA2000" s="38"/>
      <c r="AB2000" s="38"/>
      <c r="AC2000" s="38"/>
      <c r="AD2000" s="38"/>
      <c r="AE2000" s="38"/>
      <c r="AF2000" s="38"/>
      <c r="AG2000" s="39"/>
      <c r="AH2000" s="9"/>
    </row>
    <row r="2001" spans="1:34">
      <c r="A2001" s="3"/>
      <c r="B200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01" s="37"/>
      <c r="D2001" s="38"/>
      <c r="E2001" s="38"/>
      <c r="F2001" s="38"/>
      <c r="G2001" s="38"/>
      <c r="H2001" s="38"/>
      <c r="I2001" s="38"/>
      <c r="J2001" s="38"/>
      <c r="K2001" s="38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  <c r="AA2001" s="38"/>
      <c r="AB2001" s="38"/>
      <c r="AC2001" s="38"/>
      <c r="AD2001" s="38"/>
      <c r="AE2001" s="38"/>
      <c r="AF2001" s="38"/>
      <c r="AG2001" s="39"/>
      <c r="AH2001" s="9"/>
    </row>
    <row r="2002" spans="1:34">
      <c r="A2002" s="3"/>
      <c r="B200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02" s="37"/>
      <c r="D2002" s="38"/>
      <c r="E2002" s="38"/>
      <c r="F2002" s="38"/>
      <c r="G2002" s="38"/>
      <c r="H2002" s="38"/>
      <c r="I2002" s="38"/>
      <c r="J2002" s="38"/>
      <c r="K2002" s="38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  <c r="AA2002" s="38"/>
      <c r="AB2002" s="38"/>
      <c r="AC2002" s="38"/>
      <c r="AD2002" s="38"/>
      <c r="AE2002" s="38"/>
      <c r="AF2002" s="38"/>
      <c r="AG2002" s="39"/>
      <c r="AH2002" s="9"/>
    </row>
    <row r="2003" spans="1:34">
      <c r="A2003" s="3"/>
      <c r="B200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03" s="37"/>
      <c r="D2003" s="38"/>
      <c r="E2003" s="38"/>
      <c r="F2003" s="38"/>
      <c r="G2003" s="38"/>
      <c r="H2003" s="38"/>
      <c r="I2003" s="38"/>
      <c r="J2003" s="38"/>
      <c r="K2003" s="38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  <c r="AA2003" s="38"/>
      <c r="AB2003" s="38"/>
      <c r="AC2003" s="38"/>
      <c r="AD2003" s="38"/>
      <c r="AE2003" s="38"/>
      <c r="AF2003" s="38"/>
      <c r="AG2003" s="39"/>
      <c r="AH2003" s="9"/>
    </row>
    <row r="2004" spans="1:34">
      <c r="A2004" s="3"/>
      <c r="B200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04" s="37"/>
      <c r="D2004" s="38"/>
      <c r="E2004" s="38"/>
      <c r="F2004" s="38"/>
      <c r="G2004" s="38"/>
      <c r="H2004" s="38"/>
      <c r="I2004" s="38"/>
      <c r="J2004" s="38"/>
      <c r="K2004" s="38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  <c r="AA2004" s="38"/>
      <c r="AB2004" s="38"/>
      <c r="AC2004" s="38"/>
      <c r="AD2004" s="38"/>
      <c r="AE2004" s="38"/>
      <c r="AF2004" s="38"/>
      <c r="AG2004" s="39"/>
      <c r="AH2004" s="9"/>
    </row>
    <row r="2005" spans="1:34">
      <c r="A2005" s="3"/>
      <c r="B200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05" s="37"/>
      <c r="D2005" s="38"/>
      <c r="E2005" s="38"/>
      <c r="F2005" s="38"/>
      <c r="G2005" s="38"/>
      <c r="H2005" s="38"/>
      <c r="I2005" s="38"/>
      <c r="J2005" s="38"/>
      <c r="K2005" s="38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  <c r="AA2005" s="38"/>
      <c r="AB2005" s="38"/>
      <c r="AC2005" s="38"/>
      <c r="AD2005" s="38"/>
      <c r="AE2005" s="38"/>
      <c r="AF2005" s="38"/>
      <c r="AG2005" s="39"/>
      <c r="AH2005" s="9"/>
    </row>
    <row r="2006" spans="1:34">
      <c r="A2006" s="3"/>
      <c r="B200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06" s="37"/>
      <c r="D2006" s="38"/>
      <c r="E2006" s="38"/>
      <c r="F2006" s="38"/>
      <c r="G2006" s="38"/>
      <c r="H2006" s="38"/>
      <c r="I2006" s="38"/>
      <c r="J2006" s="38"/>
      <c r="K2006" s="38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  <c r="AA2006" s="38"/>
      <c r="AB2006" s="38"/>
      <c r="AC2006" s="38"/>
      <c r="AD2006" s="38"/>
      <c r="AE2006" s="38"/>
      <c r="AF2006" s="38"/>
      <c r="AG2006" s="39"/>
      <c r="AH2006" s="9"/>
    </row>
    <row r="2007" spans="1:34">
      <c r="A2007" s="3"/>
      <c r="B200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07" s="37"/>
      <c r="D2007" s="38"/>
      <c r="E2007" s="38"/>
      <c r="F2007" s="38"/>
      <c r="G2007" s="38"/>
      <c r="H2007" s="38"/>
      <c r="I2007" s="38"/>
      <c r="J2007" s="38"/>
      <c r="K2007" s="38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  <c r="AA2007" s="38"/>
      <c r="AB2007" s="38"/>
      <c r="AC2007" s="38"/>
      <c r="AD2007" s="38"/>
      <c r="AE2007" s="38"/>
      <c r="AF2007" s="38"/>
      <c r="AG2007" s="39"/>
      <c r="AH2007" s="9"/>
    </row>
    <row r="2008" spans="1:34">
      <c r="A2008" s="3"/>
      <c r="B200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08" s="37"/>
      <c r="D2008" s="38"/>
      <c r="E2008" s="38"/>
      <c r="F2008" s="38"/>
      <c r="G2008" s="38"/>
      <c r="H2008" s="38"/>
      <c r="I2008" s="38"/>
      <c r="J2008" s="38"/>
      <c r="K2008" s="38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  <c r="AA2008" s="38"/>
      <c r="AB2008" s="38"/>
      <c r="AC2008" s="38"/>
      <c r="AD2008" s="38"/>
      <c r="AE2008" s="38"/>
      <c r="AF2008" s="38"/>
      <c r="AG2008" s="39"/>
      <c r="AH2008" s="9"/>
    </row>
    <row r="2009" spans="1:34">
      <c r="A2009" s="3"/>
      <c r="B200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09" s="37"/>
      <c r="D2009" s="38"/>
      <c r="E2009" s="38"/>
      <c r="F2009" s="38"/>
      <c r="G2009" s="38"/>
      <c r="H2009" s="38"/>
      <c r="I2009" s="38"/>
      <c r="J2009" s="38"/>
      <c r="K2009" s="38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  <c r="AA2009" s="38"/>
      <c r="AB2009" s="38"/>
      <c r="AC2009" s="38"/>
      <c r="AD2009" s="38"/>
      <c r="AE2009" s="38"/>
      <c r="AF2009" s="38"/>
      <c r="AG2009" s="39"/>
      <c r="AH2009" s="9"/>
    </row>
    <row r="2010" spans="1:34">
      <c r="A2010" s="3"/>
      <c r="B201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10" s="37"/>
      <c r="D2010" s="38"/>
      <c r="E2010" s="38"/>
      <c r="F2010" s="38"/>
      <c r="G2010" s="38"/>
      <c r="H2010" s="38"/>
      <c r="I2010" s="38"/>
      <c r="J2010" s="38"/>
      <c r="K2010" s="38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  <c r="AA2010" s="38"/>
      <c r="AB2010" s="38"/>
      <c r="AC2010" s="38"/>
      <c r="AD2010" s="38"/>
      <c r="AE2010" s="38"/>
      <c r="AF2010" s="38"/>
      <c r="AG2010" s="39"/>
      <c r="AH2010" s="9"/>
    </row>
    <row r="2011" spans="1:34">
      <c r="A2011" s="3"/>
      <c r="B201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11" s="37"/>
      <c r="D2011" s="38"/>
      <c r="E2011" s="38"/>
      <c r="F2011" s="38"/>
      <c r="G2011" s="38"/>
      <c r="H2011" s="38"/>
      <c r="I2011" s="38"/>
      <c r="J2011" s="38"/>
      <c r="K2011" s="38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  <c r="AA2011" s="38"/>
      <c r="AB2011" s="38"/>
      <c r="AC2011" s="38"/>
      <c r="AD2011" s="38"/>
      <c r="AE2011" s="38"/>
      <c r="AF2011" s="38"/>
      <c r="AG2011" s="39"/>
      <c r="AH2011" s="9"/>
    </row>
    <row r="2012" spans="1:34">
      <c r="A2012" s="3"/>
      <c r="B201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12" s="37"/>
      <c r="D2012" s="38"/>
      <c r="E2012" s="38"/>
      <c r="F2012" s="38"/>
      <c r="G2012" s="38"/>
      <c r="H2012" s="38"/>
      <c r="I2012" s="38"/>
      <c r="J2012" s="38"/>
      <c r="K2012" s="38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F2012" s="38"/>
      <c r="AG2012" s="39"/>
      <c r="AH2012" s="9"/>
    </row>
    <row r="2013" spans="1:34">
      <c r="A2013" s="3"/>
      <c r="B201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13" s="37"/>
      <c r="D2013" s="38"/>
      <c r="E2013" s="38"/>
      <c r="F2013" s="38"/>
      <c r="G2013" s="38"/>
      <c r="H2013" s="38"/>
      <c r="I2013" s="38"/>
      <c r="J2013" s="38"/>
      <c r="K2013" s="38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  <c r="AA2013" s="38"/>
      <c r="AB2013" s="38"/>
      <c r="AC2013" s="38"/>
      <c r="AD2013" s="38"/>
      <c r="AE2013" s="38"/>
      <c r="AF2013" s="38"/>
      <c r="AG2013" s="39"/>
      <c r="AH2013" s="9"/>
    </row>
    <row r="2014" spans="1:34">
      <c r="A2014" s="3"/>
      <c r="B201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14" s="37"/>
      <c r="D2014" s="38"/>
      <c r="E2014" s="38"/>
      <c r="F2014" s="38"/>
      <c r="G2014" s="38"/>
      <c r="H2014" s="38"/>
      <c r="I2014" s="38"/>
      <c r="J2014" s="38"/>
      <c r="K2014" s="38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  <c r="AA2014" s="38"/>
      <c r="AB2014" s="38"/>
      <c r="AC2014" s="38"/>
      <c r="AD2014" s="38"/>
      <c r="AE2014" s="38"/>
      <c r="AF2014" s="38"/>
      <c r="AG2014" s="39"/>
      <c r="AH2014" s="9"/>
    </row>
    <row r="2015" spans="1:34">
      <c r="A2015" s="3"/>
      <c r="B201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15" s="37"/>
      <c r="D2015" s="38"/>
      <c r="E2015" s="38"/>
      <c r="F2015" s="38"/>
      <c r="G2015" s="38"/>
      <c r="H2015" s="38"/>
      <c r="I2015" s="38"/>
      <c r="J2015" s="38"/>
      <c r="K2015" s="38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  <c r="AA2015" s="38"/>
      <c r="AB2015" s="38"/>
      <c r="AC2015" s="38"/>
      <c r="AD2015" s="38"/>
      <c r="AE2015" s="38"/>
      <c r="AF2015" s="38"/>
      <c r="AG2015" s="39"/>
      <c r="AH2015" s="9"/>
    </row>
    <row r="2016" spans="1:34">
      <c r="A2016" s="3"/>
      <c r="B201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16" s="37"/>
      <c r="D2016" s="38"/>
      <c r="E2016" s="38"/>
      <c r="F2016" s="38"/>
      <c r="G2016" s="38"/>
      <c r="H2016" s="38"/>
      <c r="I2016" s="38"/>
      <c r="J2016" s="38"/>
      <c r="K2016" s="38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  <c r="AA2016" s="38"/>
      <c r="AB2016" s="38"/>
      <c r="AC2016" s="38"/>
      <c r="AD2016" s="38"/>
      <c r="AE2016" s="38"/>
      <c r="AF2016" s="38"/>
      <c r="AG2016" s="39"/>
      <c r="AH2016" s="9"/>
    </row>
    <row r="2017" spans="1:34">
      <c r="A2017" s="3"/>
      <c r="B201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17" s="37"/>
      <c r="D2017" s="38"/>
      <c r="E2017" s="38"/>
      <c r="F2017" s="38"/>
      <c r="G2017" s="38"/>
      <c r="H2017" s="38"/>
      <c r="I2017" s="38"/>
      <c r="J2017" s="38"/>
      <c r="K2017" s="38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  <c r="AA2017" s="38"/>
      <c r="AB2017" s="38"/>
      <c r="AC2017" s="38"/>
      <c r="AD2017" s="38"/>
      <c r="AE2017" s="38"/>
      <c r="AF2017" s="38"/>
      <c r="AG2017" s="39"/>
      <c r="AH2017" s="9"/>
    </row>
    <row r="2018" spans="1:34">
      <c r="A2018" s="3"/>
      <c r="B201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18" s="37"/>
      <c r="D2018" s="38"/>
      <c r="E2018" s="38"/>
      <c r="F2018" s="38"/>
      <c r="G2018" s="38"/>
      <c r="H2018" s="38"/>
      <c r="I2018" s="38"/>
      <c r="J2018" s="38"/>
      <c r="K2018" s="38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  <c r="AA2018" s="38"/>
      <c r="AB2018" s="38"/>
      <c r="AC2018" s="38"/>
      <c r="AD2018" s="38"/>
      <c r="AE2018" s="38"/>
      <c r="AF2018" s="38"/>
      <c r="AG2018" s="39"/>
      <c r="AH2018" s="9"/>
    </row>
    <row r="2019" spans="1:34">
      <c r="A2019" s="3"/>
      <c r="B201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19" s="37"/>
      <c r="D2019" s="38"/>
      <c r="E2019" s="38"/>
      <c r="F2019" s="38"/>
      <c r="G2019" s="38"/>
      <c r="H2019" s="38"/>
      <c r="I2019" s="38"/>
      <c r="J2019" s="38"/>
      <c r="K2019" s="38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  <c r="AA2019" s="38"/>
      <c r="AB2019" s="38"/>
      <c r="AC2019" s="38"/>
      <c r="AD2019" s="38"/>
      <c r="AE2019" s="38"/>
      <c r="AF2019" s="38"/>
      <c r="AG2019" s="39"/>
      <c r="AH2019" s="9"/>
    </row>
    <row r="2020" spans="1:34">
      <c r="A2020" s="3"/>
      <c r="B202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20" s="37"/>
      <c r="D2020" s="38"/>
      <c r="E2020" s="38"/>
      <c r="F2020" s="38"/>
      <c r="G2020" s="38"/>
      <c r="H2020" s="38"/>
      <c r="I2020" s="38"/>
      <c r="J2020" s="38"/>
      <c r="K2020" s="38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  <c r="AA2020" s="38"/>
      <c r="AB2020" s="38"/>
      <c r="AC2020" s="38"/>
      <c r="AD2020" s="38"/>
      <c r="AE2020" s="38"/>
      <c r="AF2020" s="38"/>
      <c r="AG2020" s="39"/>
      <c r="AH2020" s="9"/>
    </row>
    <row r="2021" spans="1:34">
      <c r="A2021" s="3"/>
      <c r="B202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21" s="37"/>
      <c r="D2021" s="38"/>
      <c r="E2021" s="38"/>
      <c r="F2021" s="38"/>
      <c r="G2021" s="38"/>
      <c r="H2021" s="38"/>
      <c r="I2021" s="38"/>
      <c r="J2021" s="38"/>
      <c r="K2021" s="38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  <c r="AA2021" s="38"/>
      <c r="AB2021" s="38"/>
      <c r="AC2021" s="38"/>
      <c r="AD2021" s="38"/>
      <c r="AE2021" s="38"/>
      <c r="AF2021" s="38"/>
      <c r="AG2021" s="39"/>
      <c r="AH2021" s="9"/>
    </row>
    <row r="2022" spans="1:34">
      <c r="A2022" s="3"/>
      <c r="B202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22" s="37"/>
      <c r="D2022" s="38"/>
      <c r="E2022" s="38"/>
      <c r="F2022" s="38"/>
      <c r="G2022" s="38"/>
      <c r="H2022" s="38"/>
      <c r="I2022" s="38"/>
      <c r="J2022" s="38"/>
      <c r="K2022" s="38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  <c r="AA2022" s="38"/>
      <c r="AB2022" s="38"/>
      <c r="AC2022" s="38"/>
      <c r="AD2022" s="38"/>
      <c r="AE2022" s="38"/>
      <c r="AF2022" s="38"/>
      <c r="AG2022" s="39"/>
      <c r="AH2022" s="9"/>
    </row>
    <row r="2023" spans="1:34">
      <c r="A2023" s="3"/>
      <c r="B202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23" s="37"/>
      <c r="D2023" s="38"/>
      <c r="E2023" s="38"/>
      <c r="F2023" s="38"/>
      <c r="G2023" s="38"/>
      <c r="H2023" s="38"/>
      <c r="I2023" s="38"/>
      <c r="J2023" s="38"/>
      <c r="K2023" s="38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  <c r="AA2023" s="38"/>
      <c r="AB2023" s="38"/>
      <c r="AC2023" s="38"/>
      <c r="AD2023" s="38"/>
      <c r="AE2023" s="38"/>
      <c r="AF2023" s="38"/>
      <c r="AG2023" s="39"/>
      <c r="AH2023" s="9"/>
    </row>
    <row r="2024" spans="1:34">
      <c r="A2024" s="3"/>
      <c r="B202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24" s="37"/>
      <c r="D2024" s="38"/>
      <c r="E2024" s="38"/>
      <c r="F2024" s="38"/>
      <c r="G2024" s="38"/>
      <c r="H2024" s="38"/>
      <c r="I2024" s="38"/>
      <c r="J2024" s="38"/>
      <c r="K2024" s="38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  <c r="AA2024" s="38"/>
      <c r="AB2024" s="38"/>
      <c r="AC2024" s="38"/>
      <c r="AD2024" s="38"/>
      <c r="AE2024" s="38"/>
      <c r="AF2024" s="38"/>
      <c r="AG2024" s="39"/>
      <c r="AH2024" s="9"/>
    </row>
    <row r="2025" spans="1:34">
      <c r="A2025" s="3"/>
      <c r="B202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25" s="37"/>
      <c r="D2025" s="38"/>
      <c r="E2025" s="38"/>
      <c r="F2025" s="38"/>
      <c r="G2025" s="38"/>
      <c r="H2025" s="38"/>
      <c r="I2025" s="38"/>
      <c r="J2025" s="38"/>
      <c r="K2025" s="38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  <c r="AA2025" s="38"/>
      <c r="AB2025" s="38"/>
      <c r="AC2025" s="38"/>
      <c r="AD2025" s="38"/>
      <c r="AE2025" s="38"/>
      <c r="AF2025" s="38"/>
      <c r="AG2025" s="39"/>
      <c r="AH2025" s="9"/>
    </row>
    <row r="2026" spans="1:34">
      <c r="A2026" s="3"/>
      <c r="B202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26" s="37"/>
      <c r="D2026" s="38"/>
      <c r="E2026" s="38"/>
      <c r="F2026" s="38"/>
      <c r="G2026" s="38"/>
      <c r="H2026" s="38"/>
      <c r="I2026" s="38"/>
      <c r="J2026" s="38"/>
      <c r="K2026" s="38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  <c r="AA2026" s="38"/>
      <c r="AB2026" s="38"/>
      <c r="AC2026" s="38"/>
      <c r="AD2026" s="38"/>
      <c r="AE2026" s="38"/>
      <c r="AF2026" s="38"/>
      <c r="AG2026" s="39"/>
      <c r="AH2026" s="9"/>
    </row>
    <row r="2027" spans="1:34">
      <c r="A2027" s="3"/>
      <c r="B202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27" s="37"/>
      <c r="D2027" s="38"/>
      <c r="E2027" s="38"/>
      <c r="F2027" s="38"/>
      <c r="G2027" s="38"/>
      <c r="H2027" s="38"/>
      <c r="I2027" s="38"/>
      <c r="J2027" s="38"/>
      <c r="K2027" s="38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  <c r="AA2027" s="38"/>
      <c r="AB2027" s="38"/>
      <c r="AC2027" s="38"/>
      <c r="AD2027" s="38"/>
      <c r="AE2027" s="38"/>
      <c r="AF2027" s="38"/>
      <c r="AG2027" s="39"/>
      <c r="AH2027" s="9"/>
    </row>
    <row r="2028" spans="1:34">
      <c r="A2028" s="3"/>
      <c r="B202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28" s="37"/>
      <c r="D2028" s="38"/>
      <c r="E2028" s="38"/>
      <c r="F2028" s="38"/>
      <c r="G2028" s="38"/>
      <c r="H2028" s="38"/>
      <c r="I2028" s="38"/>
      <c r="J2028" s="38"/>
      <c r="K2028" s="38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  <c r="AA2028" s="38"/>
      <c r="AB2028" s="38"/>
      <c r="AC2028" s="38"/>
      <c r="AD2028" s="38"/>
      <c r="AE2028" s="38"/>
      <c r="AF2028" s="38"/>
      <c r="AG2028" s="39"/>
      <c r="AH2028" s="9"/>
    </row>
    <row r="2029" spans="1:34">
      <c r="A2029" s="3"/>
      <c r="B202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29" s="37"/>
      <c r="D2029" s="38"/>
      <c r="E2029" s="38"/>
      <c r="F2029" s="38"/>
      <c r="G2029" s="38"/>
      <c r="H2029" s="38"/>
      <c r="I2029" s="38"/>
      <c r="J2029" s="38"/>
      <c r="K2029" s="38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  <c r="AA2029" s="38"/>
      <c r="AB2029" s="38"/>
      <c r="AC2029" s="38"/>
      <c r="AD2029" s="38"/>
      <c r="AE2029" s="38"/>
      <c r="AF2029" s="38"/>
      <c r="AG2029" s="39"/>
      <c r="AH2029" s="9"/>
    </row>
    <row r="2030" spans="1:34">
      <c r="A2030" s="3"/>
      <c r="B203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30" s="37"/>
      <c r="D2030" s="38"/>
      <c r="E2030" s="38"/>
      <c r="F2030" s="38"/>
      <c r="G2030" s="38"/>
      <c r="H2030" s="38"/>
      <c r="I2030" s="38"/>
      <c r="J2030" s="38"/>
      <c r="K2030" s="38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  <c r="AA2030" s="38"/>
      <c r="AB2030" s="38"/>
      <c r="AC2030" s="38"/>
      <c r="AD2030" s="38"/>
      <c r="AE2030" s="38"/>
      <c r="AF2030" s="38"/>
      <c r="AG2030" s="39"/>
      <c r="AH2030" s="9"/>
    </row>
    <row r="2031" spans="1:34">
      <c r="A2031" s="3"/>
      <c r="B203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31" s="37"/>
      <c r="D2031" s="38"/>
      <c r="E2031" s="38"/>
      <c r="F2031" s="38"/>
      <c r="G2031" s="38"/>
      <c r="H2031" s="38"/>
      <c r="I2031" s="38"/>
      <c r="J2031" s="38"/>
      <c r="K2031" s="38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  <c r="AA2031" s="38"/>
      <c r="AB2031" s="38"/>
      <c r="AC2031" s="38"/>
      <c r="AD2031" s="38"/>
      <c r="AE2031" s="38"/>
      <c r="AF2031" s="38"/>
      <c r="AG2031" s="39"/>
      <c r="AH2031" s="9"/>
    </row>
    <row r="2032" spans="1:34">
      <c r="A2032" s="3"/>
      <c r="B203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32" s="37"/>
      <c r="D2032" s="38"/>
      <c r="E2032" s="38"/>
      <c r="F2032" s="38"/>
      <c r="G2032" s="38"/>
      <c r="H2032" s="38"/>
      <c r="I2032" s="38"/>
      <c r="J2032" s="38"/>
      <c r="K2032" s="38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  <c r="AA2032" s="38"/>
      <c r="AB2032" s="38"/>
      <c r="AC2032" s="38"/>
      <c r="AD2032" s="38"/>
      <c r="AE2032" s="38"/>
      <c r="AF2032" s="38"/>
      <c r="AG2032" s="39"/>
      <c r="AH2032" s="9"/>
    </row>
    <row r="2033" spans="1:34">
      <c r="A2033" s="3"/>
      <c r="B203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33" s="37"/>
      <c r="D2033" s="38"/>
      <c r="E2033" s="38"/>
      <c r="F2033" s="38"/>
      <c r="G2033" s="38"/>
      <c r="H2033" s="38"/>
      <c r="I2033" s="38"/>
      <c r="J2033" s="38"/>
      <c r="K2033" s="38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  <c r="AA2033" s="38"/>
      <c r="AB2033" s="38"/>
      <c r="AC2033" s="38"/>
      <c r="AD2033" s="38"/>
      <c r="AE2033" s="38"/>
      <c r="AF2033" s="38"/>
      <c r="AG2033" s="39"/>
      <c r="AH2033" s="9"/>
    </row>
    <row r="2034" spans="1:34">
      <c r="A2034" s="3"/>
      <c r="B203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34" s="37"/>
      <c r="D2034" s="38"/>
      <c r="E2034" s="38"/>
      <c r="F2034" s="38"/>
      <c r="G2034" s="38"/>
      <c r="H2034" s="38"/>
      <c r="I2034" s="38"/>
      <c r="J2034" s="38"/>
      <c r="K2034" s="38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  <c r="AA2034" s="38"/>
      <c r="AB2034" s="38"/>
      <c r="AC2034" s="38"/>
      <c r="AD2034" s="38"/>
      <c r="AE2034" s="38"/>
      <c r="AF2034" s="38"/>
      <c r="AG2034" s="39"/>
      <c r="AH2034" s="9"/>
    </row>
    <row r="2035" spans="1:34">
      <c r="A2035" s="3"/>
      <c r="B203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35" s="37"/>
      <c r="D2035" s="38"/>
      <c r="E2035" s="38"/>
      <c r="F2035" s="38"/>
      <c r="G2035" s="38"/>
      <c r="H2035" s="38"/>
      <c r="I2035" s="38"/>
      <c r="J2035" s="38"/>
      <c r="K2035" s="38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  <c r="AA2035" s="38"/>
      <c r="AB2035" s="38"/>
      <c r="AC2035" s="38"/>
      <c r="AD2035" s="38"/>
      <c r="AE2035" s="38"/>
      <c r="AF2035" s="38"/>
      <c r="AG2035" s="39"/>
      <c r="AH2035" s="9"/>
    </row>
    <row r="2036" spans="1:34">
      <c r="A2036" s="3"/>
      <c r="B203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36" s="37"/>
      <c r="D2036" s="38"/>
      <c r="E2036" s="38"/>
      <c r="F2036" s="38"/>
      <c r="G2036" s="38"/>
      <c r="H2036" s="38"/>
      <c r="I2036" s="38"/>
      <c r="J2036" s="38"/>
      <c r="K2036" s="38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  <c r="AA2036" s="38"/>
      <c r="AB2036" s="38"/>
      <c r="AC2036" s="38"/>
      <c r="AD2036" s="38"/>
      <c r="AE2036" s="38"/>
      <c r="AF2036" s="38"/>
      <c r="AG2036" s="39"/>
      <c r="AH2036" s="9"/>
    </row>
    <row r="2037" spans="1:34">
      <c r="A2037" s="3"/>
      <c r="B203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37" s="37"/>
      <c r="D2037" s="38"/>
      <c r="E2037" s="38"/>
      <c r="F2037" s="38"/>
      <c r="G2037" s="38"/>
      <c r="H2037" s="38"/>
      <c r="I2037" s="38"/>
      <c r="J2037" s="38"/>
      <c r="K2037" s="38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  <c r="AA2037" s="38"/>
      <c r="AB2037" s="38"/>
      <c r="AC2037" s="38"/>
      <c r="AD2037" s="38"/>
      <c r="AE2037" s="38"/>
      <c r="AF2037" s="38"/>
      <c r="AG2037" s="39"/>
      <c r="AH2037" s="9"/>
    </row>
    <row r="2038" spans="1:34">
      <c r="A2038" s="3"/>
      <c r="B203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38" s="37"/>
      <c r="D2038" s="38"/>
      <c r="E2038" s="38"/>
      <c r="F2038" s="38"/>
      <c r="G2038" s="38"/>
      <c r="H2038" s="38"/>
      <c r="I2038" s="38"/>
      <c r="J2038" s="38"/>
      <c r="K2038" s="38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  <c r="AA2038" s="38"/>
      <c r="AB2038" s="38"/>
      <c r="AC2038" s="38"/>
      <c r="AD2038" s="38"/>
      <c r="AE2038" s="38"/>
      <c r="AF2038" s="38"/>
      <c r="AG2038" s="39"/>
      <c r="AH2038" s="9"/>
    </row>
    <row r="2039" spans="1:34">
      <c r="A2039" s="3"/>
      <c r="B203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39" s="37"/>
      <c r="D2039" s="38"/>
      <c r="E2039" s="38"/>
      <c r="F2039" s="38"/>
      <c r="G2039" s="38"/>
      <c r="H2039" s="38"/>
      <c r="I2039" s="38"/>
      <c r="J2039" s="38"/>
      <c r="K2039" s="38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  <c r="AA2039" s="38"/>
      <c r="AB2039" s="38"/>
      <c r="AC2039" s="38"/>
      <c r="AD2039" s="38"/>
      <c r="AE2039" s="38"/>
      <c r="AF2039" s="38"/>
      <c r="AG2039" s="39"/>
      <c r="AH2039" s="9"/>
    </row>
    <row r="2040" spans="1:34">
      <c r="A2040" s="3"/>
      <c r="B204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40" s="37"/>
      <c r="D2040" s="38"/>
      <c r="E2040" s="38"/>
      <c r="F2040" s="38"/>
      <c r="G2040" s="38"/>
      <c r="H2040" s="38"/>
      <c r="I2040" s="38"/>
      <c r="J2040" s="38"/>
      <c r="K2040" s="38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  <c r="AA2040" s="38"/>
      <c r="AB2040" s="38"/>
      <c r="AC2040" s="38"/>
      <c r="AD2040" s="38"/>
      <c r="AE2040" s="38"/>
      <c r="AF2040" s="38"/>
      <c r="AG2040" s="39"/>
      <c r="AH2040" s="9"/>
    </row>
    <row r="2041" spans="1:34">
      <c r="A2041" s="3"/>
      <c r="B204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41" s="37"/>
      <c r="D2041" s="38"/>
      <c r="E2041" s="38"/>
      <c r="F2041" s="38"/>
      <c r="G2041" s="38"/>
      <c r="H2041" s="38"/>
      <c r="I2041" s="38"/>
      <c r="J2041" s="38"/>
      <c r="K2041" s="38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  <c r="AA2041" s="38"/>
      <c r="AB2041" s="38"/>
      <c r="AC2041" s="38"/>
      <c r="AD2041" s="38"/>
      <c r="AE2041" s="38"/>
      <c r="AF2041" s="38"/>
      <c r="AG2041" s="39"/>
      <c r="AH2041" s="9"/>
    </row>
    <row r="2042" spans="1:34">
      <c r="A2042" s="3"/>
      <c r="B204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42" s="37"/>
      <c r="D2042" s="38"/>
      <c r="E2042" s="38"/>
      <c r="F2042" s="38"/>
      <c r="G2042" s="38"/>
      <c r="H2042" s="38"/>
      <c r="I2042" s="38"/>
      <c r="J2042" s="38"/>
      <c r="K2042" s="38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  <c r="AA2042" s="38"/>
      <c r="AB2042" s="38"/>
      <c r="AC2042" s="38"/>
      <c r="AD2042" s="38"/>
      <c r="AE2042" s="38"/>
      <c r="AF2042" s="38"/>
      <c r="AG2042" s="39"/>
      <c r="AH2042" s="9"/>
    </row>
    <row r="2043" spans="1:34">
      <c r="A2043" s="3"/>
      <c r="B204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43" s="37"/>
      <c r="D2043" s="38"/>
      <c r="E2043" s="38"/>
      <c r="F2043" s="38"/>
      <c r="G2043" s="38"/>
      <c r="H2043" s="38"/>
      <c r="I2043" s="38"/>
      <c r="J2043" s="38"/>
      <c r="K2043" s="38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  <c r="AA2043" s="38"/>
      <c r="AB2043" s="38"/>
      <c r="AC2043" s="38"/>
      <c r="AD2043" s="38"/>
      <c r="AE2043" s="38"/>
      <c r="AF2043" s="38"/>
      <c r="AG2043" s="39"/>
      <c r="AH2043" s="9"/>
    </row>
    <row r="2044" spans="1:34">
      <c r="A2044" s="3"/>
      <c r="B204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44" s="37"/>
      <c r="D2044" s="38"/>
      <c r="E2044" s="38"/>
      <c r="F2044" s="38"/>
      <c r="G2044" s="38"/>
      <c r="H2044" s="38"/>
      <c r="I2044" s="38"/>
      <c r="J2044" s="38"/>
      <c r="K2044" s="38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  <c r="AA2044" s="38"/>
      <c r="AB2044" s="38"/>
      <c r="AC2044" s="38"/>
      <c r="AD2044" s="38"/>
      <c r="AE2044" s="38"/>
      <c r="AF2044" s="38"/>
      <c r="AG2044" s="39"/>
      <c r="AH2044" s="9"/>
    </row>
    <row r="2045" spans="1:34">
      <c r="A2045" s="3"/>
      <c r="B204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45" s="37"/>
      <c r="D2045" s="38"/>
      <c r="E2045" s="38"/>
      <c r="F2045" s="38"/>
      <c r="G2045" s="38"/>
      <c r="H2045" s="38"/>
      <c r="I2045" s="38"/>
      <c r="J2045" s="38"/>
      <c r="K2045" s="38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  <c r="AA2045" s="38"/>
      <c r="AB2045" s="38"/>
      <c r="AC2045" s="38"/>
      <c r="AD2045" s="38"/>
      <c r="AE2045" s="38"/>
      <c r="AF2045" s="38"/>
      <c r="AG2045" s="39"/>
      <c r="AH2045" s="9"/>
    </row>
    <row r="2046" spans="1:34">
      <c r="A2046" s="3"/>
      <c r="B204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46" s="37"/>
      <c r="D2046" s="38"/>
      <c r="E2046" s="38"/>
      <c r="F2046" s="38"/>
      <c r="G2046" s="38"/>
      <c r="H2046" s="38"/>
      <c r="I2046" s="38"/>
      <c r="J2046" s="38"/>
      <c r="K2046" s="38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8"/>
      <c r="X2046" s="38"/>
      <c r="Y2046" s="38"/>
      <c r="Z2046" s="38"/>
      <c r="AA2046" s="38"/>
      <c r="AB2046" s="38"/>
      <c r="AC2046" s="38"/>
      <c r="AD2046" s="38"/>
      <c r="AE2046" s="38"/>
      <c r="AF2046" s="38"/>
      <c r="AG2046" s="39"/>
      <c r="AH2046" s="9"/>
    </row>
    <row r="2047" spans="1:34">
      <c r="A2047" s="3"/>
      <c r="B204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47" s="37"/>
      <c r="D2047" s="38"/>
      <c r="E2047" s="38"/>
      <c r="F2047" s="38"/>
      <c r="G2047" s="38"/>
      <c r="H2047" s="38"/>
      <c r="I2047" s="38"/>
      <c r="J2047" s="38"/>
      <c r="K2047" s="38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  <c r="AA2047" s="38"/>
      <c r="AB2047" s="38"/>
      <c r="AC2047" s="38"/>
      <c r="AD2047" s="38"/>
      <c r="AE2047" s="38"/>
      <c r="AF2047" s="38"/>
      <c r="AG2047" s="39"/>
      <c r="AH2047" s="9"/>
    </row>
    <row r="2048" spans="1:34">
      <c r="A2048" s="3"/>
      <c r="B204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48" s="37"/>
      <c r="D2048" s="38"/>
      <c r="E2048" s="38"/>
      <c r="F2048" s="38"/>
      <c r="G2048" s="38"/>
      <c r="H2048" s="38"/>
      <c r="I2048" s="38"/>
      <c r="J2048" s="38"/>
      <c r="K2048" s="38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  <c r="AA2048" s="38"/>
      <c r="AB2048" s="38"/>
      <c r="AC2048" s="38"/>
      <c r="AD2048" s="38"/>
      <c r="AE2048" s="38"/>
      <c r="AF2048" s="38"/>
      <c r="AG2048" s="39"/>
      <c r="AH2048" s="9"/>
    </row>
    <row r="2049" spans="1:34">
      <c r="A2049" s="3"/>
      <c r="B204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49" s="37"/>
      <c r="D2049" s="38"/>
      <c r="E2049" s="38"/>
      <c r="F2049" s="38"/>
      <c r="G2049" s="38"/>
      <c r="H2049" s="38"/>
      <c r="I2049" s="38"/>
      <c r="J2049" s="38"/>
      <c r="K2049" s="38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8"/>
      <c r="X2049" s="38"/>
      <c r="Y2049" s="38"/>
      <c r="Z2049" s="38"/>
      <c r="AA2049" s="38"/>
      <c r="AB2049" s="38"/>
      <c r="AC2049" s="38"/>
      <c r="AD2049" s="38"/>
      <c r="AE2049" s="38"/>
      <c r="AF2049" s="38"/>
      <c r="AG2049" s="39"/>
      <c r="AH2049" s="9"/>
    </row>
    <row r="2050" spans="1:34">
      <c r="A2050" s="3"/>
      <c r="B205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50" s="37"/>
      <c r="D2050" s="38"/>
      <c r="E2050" s="38"/>
      <c r="F2050" s="38"/>
      <c r="G2050" s="38"/>
      <c r="H2050" s="38"/>
      <c r="I2050" s="38"/>
      <c r="J2050" s="38"/>
      <c r="K2050" s="38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  <c r="AA2050" s="38"/>
      <c r="AB2050" s="38"/>
      <c r="AC2050" s="38"/>
      <c r="AD2050" s="38"/>
      <c r="AE2050" s="38"/>
      <c r="AF2050" s="38"/>
      <c r="AG2050" s="39"/>
      <c r="AH2050" s="9"/>
    </row>
    <row r="2051" spans="1:34">
      <c r="A2051" s="3"/>
      <c r="B205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51" s="37"/>
      <c r="D2051" s="38"/>
      <c r="E2051" s="38"/>
      <c r="F2051" s="38"/>
      <c r="G2051" s="38"/>
      <c r="H2051" s="38"/>
      <c r="I2051" s="38"/>
      <c r="J2051" s="38"/>
      <c r="K2051" s="38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  <c r="AA2051" s="38"/>
      <c r="AB2051" s="38"/>
      <c r="AC2051" s="38"/>
      <c r="AD2051" s="38"/>
      <c r="AE2051" s="38"/>
      <c r="AF2051" s="38"/>
      <c r="AG2051" s="39"/>
      <c r="AH2051" s="9"/>
    </row>
    <row r="2052" spans="1:34">
      <c r="A2052" s="3"/>
      <c r="B205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52" s="37"/>
      <c r="D2052" s="38"/>
      <c r="E2052" s="38"/>
      <c r="F2052" s="38"/>
      <c r="G2052" s="38"/>
      <c r="H2052" s="38"/>
      <c r="I2052" s="38"/>
      <c r="J2052" s="38"/>
      <c r="K2052" s="38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  <c r="AA2052" s="38"/>
      <c r="AB2052" s="38"/>
      <c r="AC2052" s="38"/>
      <c r="AD2052" s="38"/>
      <c r="AE2052" s="38"/>
      <c r="AF2052" s="38"/>
      <c r="AG2052" s="39"/>
      <c r="AH2052" s="9"/>
    </row>
    <row r="2053" spans="1:34">
      <c r="A2053" s="3"/>
      <c r="B205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53" s="37"/>
      <c r="D2053" s="38"/>
      <c r="E2053" s="38"/>
      <c r="F2053" s="38"/>
      <c r="G2053" s="38"/>
      <c r="H2053" s="38"/>
      <c r="I2053" s="38"/>
      <c r="J2053" s="38"/>
      <c r="K2053" s="38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  <c r="AA2053" s="38"/>
      <c r="AB2053" s="38"/>
      <c r="AC2053" s="38"/>
      <c r="AD2053" s="38"/>
      <c r="AE2053" s="38"/>
      <c r="AF2053" s="38"/>
      <c r="AG2053" s="39"/>
      <c r="AH2053" s="9"/>
    </row>
    <row r="2054" spans="1:34">
      <c r="A2054" s="3"/>
      <c r="B205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54" s="37"/>
      <c r="D2054" s="38"/>
      <c r="E2054" s="38"/>
      <c r="F2054" s="38"/>
      <c r="G2054" s="38"/>
      <c r="H2054" s="38"/>
      <c r="I2054" s="38"/>
      <c r="J2054" s="38"/>
      <c r="K2054" s="38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  <c r="AA2054" s="38"/>
      <c r="AB2054" s="38"/>
      <c r="AC2054" s="38"/>
      <c r="AD2054" s="38"/>
      <c r="AE2054" s="38"/>
      <c r="AF2054" s="38"/>
      <c r="AG2054" s="39"/>
      <c r="AH2054" s="9"/>
    </row>
    <row r="2055" spans="1:34">
      <c r="A2055" s="3"/>
      <c r="B205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55" s="37"/>
      <c r="D2055" s="38"/>
      <c r="E2055" s="38"/>
      <c r="F2055" s="38"/>
      <c r="G2055" s="38"/>
      <c r="H2055" s="38"/>
      <c r="I2055" s="38"/>
      <c r="J2055" s="38"/>
      <c r="K2055" s="38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8"/>
      <c r="X2055" s="38"/>
      <c r="Y2055" s="38"/>
      <c r="Z2055" s="38"/>
      <c r="AA2055" s="38"/>
      <c r="AB2055" s="38"/>
      <c r="AC2055" s="38"/>
      <c r="AD2055" s="38"/>
      <c r="AE2055" s="38"/>
      <c r="AF2055" s="38"/>
      <c r="AG2055" s="39"/>
      <c r="AH2055" s="9"/>
    </row>
    <row r="2056" spans="1:34">
      <c r="A2056" s="3"/>
      <c r="B205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56" s="37"/>
      <c r="D2056" s="38"/>
      <c r="E2056" s="38"/>
      <c r="F2056" s="38"/>
      <c r="G2056" s="38"/>
      <c r="H2056" s="38"/>
      <c r="I2056" s="38"/>
      <c r="J2056" s="38"/>
      <c r="K2056" s="38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  <c r="AA2056" s="38"/>
      <c r="AB2056" s="38"/>
      <c r="AC2056" s="38"/>
      <c r="AD2056" s="38"/>
      <c r="AE2056" s="38"/>
      <c r="AF2056" s="38"/>
      <c r="AG2056" s="39"/>
      <c r="AH2056" s="9"/>
    </row>
    <row r="2057" spans="1:34">
      <c r="A2057" s="3"/>
      <c r="B205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57" s="37"/>
      <c r="D2057" s="38"/>
      <c r="E2057" s="38"/>
      <c r="F2057" s="38"/>
      <c r="G2057" s="38"/>
      <c r="H2057" s="38"/>
      <c r="I2057" s="38"/>
      <c r="J2057" s="38"/>
      <c r="K2057" s="38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8"/>
      <c r="X2057" s="38"/>
      <c r="Y2057" s="38"/>
      <c r="Z2057" s="38"/>
      <c r="AA2057" s="38"/>
      <c r="AB2057" s="38"/>
      <c r="AC2057" s="38"/>
      <c r="AD2057" s="38"/>
      <c r="AE2057" s="38"/>
      <c r="AF2057" s="38"/>
      <c r="AG2057" s="39"/>
      <c r="AH2057" s="9"/>
    </row>
    <row r="2058" spans="1:34">
      <c r="A2058" s="3"/>
      <c r="B205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58" s="37"/>
      <c r="D2058" s="38"/>
      <c r="E2058" s="38"/>
      <c r="F2058" s="38"/>
      <c r="G2058" s="38"/>
      <c r="H2058" s="38"/>
      <c r="I2058" s="38"/>
      <c r="J2058" s="38"/>
      <c r="K2058" s="38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  <c r="AA2058" s="38"/>
      <c r="AB2058" s="38"/>
      <c r="AC2058" s="38"/>
      <c r="AD2058" s="38"/>
      <c r="AE2058" s="38"/>
      <c r="AF2058" s="38"/>
      <c r="AG2058" s="39"/>
      <c r="AH2058" s="9"/>
    </row>
    <row r="2059" spans="1:34">
      <c r="A2059" s="3"/>
      <c r="B205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59" s="37"/>
      <c r="D2059" s="38"/>
      <c r="E2059" s="38"/>
      <c r="F2059" s="38"/>
      <c r="G2059" s="38"/>
      <c r="H2059" s="38"/>
      <c r="I2059" s="38"/>
      <c r="J2059" s="38"/>
      <c r="K2059" s="38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8"/>
      <c r="X2059" s="38"/>
      <c r="Y2059" s="38"/>
      <c r="Z2059" s="38"/>
      <c r="AA2059" s="38"/>
      <c r="AB2059" s="38"/>
      <c r="AC2059" s="38"/>
      <c r="AD2059" s="38"/>
      <c r="AE2059" s="38"/>
      <c r="AF2059" s="38"/>
      <c r="AG2059" s="39"/>
      <c r="AH2059" s="9"/>
    </row>
    <row r="2060" spans="1:34">
      <c r="A2060" s="3"/>
      <c r="B206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60" s="37"/>
      <c r="D2060" s="38"/>
      <c r="E2060" s="38"/>
      <c r="F2060" s="38"/>
      <c r="G2060" s="38"/>
      <c r="H2060" s="38"/>
      <c r="I2060" s="38"/>
      <c r="J2060" s="38"/>
      <c r="K2060" s="38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8"/>
      <c r="X2060" s="38"/>
      <c r="Y2060" s="38"/>
      <c r="Z2060" s="38"/>
      <c r="AA2060" s="38"/>
      <c r="AB2060" s="38"/>
      <c r="AC2060" s="38"/>
      <c r="AD2060" s="38"/>
      <c r="AE2060" s="38"/>
      <c r="AF2060" s="38"/>
      <c r="AG2060" s="39"/>
      <c r="AH2060" s="9"/>
    </row>
    <row r="2061" spans="1:34">
      <c r="A2061" s="3"/>
      <c r="B206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61" s="37"/>
      <c r="D2061" s="38"/>
      <c r="E2061" s="38"/>
      <c r="F2061" s="38"/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9"/>
      <c r="AH2061" s="9"/>
    </row>
    <row r="2062" spans="1:34">
      <c r="A2062" s="3"/>
      <c r="B206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62" s="37"/>
      <c r="D2062" s="38"/>
      <c r="E2062" s="38"/>
      <c r="F2062" s="38"/>
      <c r="G2062" s="38"/>
      <c r="H2062" s="38"/>
      <c r="I2062" s="38"/>
      <c r="J2062" s="38"/>
      <c r="K2062" s="38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8"/>
      <c r="X2062" s="38"/>
      <c r="Y2062" s="38"/>
      <c r="Z2062" s="38"/>
      <c r="AA2062" s="38"/>
      <c r="AB2062" s="38"/>
      <c r="AC2062" s="38"/>
      <c r="AD2062" s="38"/>
      <c r="AE2062" s="38"/>
      <c r="AF2062" s="38"/>
      <c r="AG2062" s="39"/>
      <c r="AH2062" s="9"/>
    </row>
    <row r="2063" spans="1:34">
      <c r="A2063" s="3"/>
      <c r="B206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63" s="37"/>
      <c r="D2063" s="38"/>
      <c r="E2063" s="38"/>
      <c r="F2063" s="38"/>
      <c r="G2063" s="38"/>
      <c r="H2063" s="38"/>
      <c r="I2063" s="38"/>
      <c r="J2063" s="38"/>
      <c r="K2063" s="38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  <c r="AA2063" s="38"/>
      <c r="AB2063" s="38"/>
      <c r="AC2063" s="38"/>
      <c r="AD2063" s="38"/>
      <c r="AE2063" s="38"/>
      <c r="AF2063" s="38"/>
      <c r="AG2063" s="39"/>
      <c r="AH2063" s="9"/>
    </row>
    <row r="2064" spans="1:34">
      <c r="A2064" s="3"/>
      <c r="B206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64" s="37"/>
      <c r="D2064" s="38"/>
      <c r="E2064" s="38"/>
      <c r="F2064" s="38"/>
      <c r="G2064" s="38"/>
      <c r="H2064" s="38"/>
      <c r="I2064" s="38"/>
      <c r="J2064" s="38"/>
      <c r="K2064" s="38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8"/>
      <c r="X2064" s="38"/>
      <c r="Y2064" s="38"/>
      <c r="Z2064" s="38"/>
      <c r="AA2064" s="38"/>
      <c r="AB2064" s="38"/>
      <c r="AC2064" s="38"/>
      <c r="AD2064" s="38"/>
      <c r="AE2064" s="38"/>
      <c r="AF2064" s="38"/>
      <c r="AG2064" s="39"/>
      <c r="AH2064" s="9"/>
    </row>
    <row r="2065" spans="1:34">
      <c r="A2065" s="3"/>
      <c r="B206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65" s="37"/>
      <c r="D2065" s="38"/>
      <c r="E2065" s="38"/>
      <c r="F2065" s="38"/>
      <c r="G2065" s="38"/>
      <c r="H2065" s="38"/>
      <c r="I2065" s="38"/>
      <c r="J2065" s="38"/>
      <c r="K2065" s="38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  <c r="AA2065" s="38"/>
      <c r="AB2065" s="38"/>
      <c r="AC2065" s="38"/>
      <c r="AD2065" s="38"/>
      <c r="AE2065" s="38"/>
      <c r="AF2065" s="38"/>
      <c r="AG2065" s="39"/>
      <c r="AH2065" s="9"/>
    </row>
    <row r="2066" spans="1:34">
      <c r="A2066" s="3"/>
      <c r="B206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66" s="37"/>
      <c r="D2066" s="38"/>
      <c r="E2066" s="38"/>
      <c r="F2066" s="38"/>
      <c r="G2066" s="38"/>
      <c r="H2066" s="38"/>
      <c r="I2066" s="38"/>
      <c r="J2066" s="38"/>
      <c r="K2066" s="38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  <c r="AA2066" s="38"/>
      <c r="AB2066" s="38"/>
      <c r="AC2066" s="38"/>
      <c r="AD2066" s="38"/>
      <c r="AE2066" s="38"/>
      <c r="AF2066" s="38"/>
      <c r="AG2066" s="39"/>
      <c r="AH2066" s="9"/>
    </row>
    <row r="2067" spans="1:34">
      <c r="A2067" s="3"/>
      <c r="B206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67" s="37"/>
      <c r="D2067" s="38"/>
      <c r="E2067" s="38"/>
      <c r="F2067" s="38"/>
      <c r="G2067" s="38"/>
      <c r="H2067" s="38"/>
      <c r="I2067" s="38"/>
      <c r="J2067" s="38"/>
      <c r="K2067" s="38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  <c r="AA2067" s="38"/>
      <c r="AB2067" s="38"/>
      <c r="AC2067" s="38"/>
      <c r="AD2067" s="38"/>
      <c r="AE2067" s="38"/>
      <c r="AF2067" s="38"/>
      <c r="AG2067" s="39"/>
      <c r="AH2067" s="9"/>
    </row>
    <row r="2068" spans="1:34">
      <c r="A2068" s="3"/>
      <c r="B206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68" s="37"/>
      <c r="D2068" s="38"/>
      <c r="E2068" s="38"/>
      <c r="F2068" s="38"/>
      <c r="G2068" s="38"/>
      <c r="H2068" s="38"/>
      <c r="I2068" s="38"/>
      <c r="J2068" s="38"/>
      <c r="K2068" s="38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  <c r="AA2068" s="38"/>
      <c r="AB2068" s="38"/>
      <c r="AC2068" s="38"/>
      <c r="AD2068" s="38"/>
      <c r="AE2068" s="38"/>
      <c r="AF2068" s="38"/>
      <c r="AG2068" s="39"/>
      <c r="AH2068" s="9"/>
    </row>
    <row r="2069" spans="1:34">
      <c r="A2069" s="3"/>
      <c r="B206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69" s="37"/>
      <c r="D2069" s="38"/>
      <c r="E2069" s="38"/>
      <c r="F2069" s="38"/>
      <c r="G2069" s="38"/>
      <c r="H2069" s="38"/>
      <c r="I2069" s="38"/>
      <c r="J2069" s="38"/>
      <c r="K2069" s="38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  <c r="AA2069" s="38"/>
      <c r="AB2069" s="38"/>
      <c r="AC2069" s="38"/>
      <c r="AD2069" s="38"/>
      <c r="AE2069" s="38"/>
      <c r="AF2069" s="38"/>
      <c r="AG2069" s="39"/>
      <c r="AH2069" s="9"/>
    </row>
    <row r="2070" spans="1:34">
      <c r="A2070" s="3"/>
      <c r="B207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70" s="37"/>
      <c r="D2070" s="38"/>
      <c r="E2070" s="38"/>
      <c r="F2070" s="38"/>
      <c r="G2070" s="38"/>
      <c r="H2070" s="38"/>
      <c r="I2070" s="38"/>
      <c r="J2070" s="38"/>
      <c r="K2070" s="38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  <c r="AA2070" s="38"/>
      <c r="AB2070" s="38"/>
      <c r="AC2070" s="38"/>
      <c r="AD2070" s="38"/>
      <c r="AE2070" s="38"/>
      <c r="AF2070" s="38"/>
      <c r="AG2070" s="39"/>
      <c r="AH2070" s="9"/>
    </row>
    <row r="2071" spans="1:34">
      <c r="A2071" s="3"/>
      <c r="B207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71" s="37"/>
      <c r="D2071" s="38"/>
      <c r="E2071" s="38"/>
      <c r="F2071" s="38"/>
      <c r="G2071" s="38"/>
      <c r="H2071" s="38"/>
      <c r="I2071" s="38"/>
      <c r="J2071" s="38"/>
      <c r="K2071" s="38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8"/>
      <c r="X2071" s="38"/>
      <c r="Y2071" s="38"/>
      <c r="Z2071" s="38"/>
      <c r="AA2071" s="38"/>
      <c r="AB2071" s="38"/>
      <c r="AC2071" s="38"/>
      <c r="AD2071" s="38"/>
      <c r="AE2071" s="38"/>
      <c r="AF2071" s="38"/>
      <c r="AG2071" s="39"/>
      <c r="AH2071" s="9"/>
    </row>
    <row r="2072" spans="1:34">
      <c r="A2072" s="3"/>
      <c r="B207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72" s="37"/>
      <c r="D2072" s="38"/>
      <c r="E2072" s="38"/>
      <c r="F2072" s="38"/>
      <c r="G2072" s="38"/>
      <c r="H2072" s="38"/>
      <c r="I2072" s="38"/>
      <c r="J2072" s="38"/>
      <c r="K2072" s="38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  <c r="AA2072" s="38"/>
      <c r="AB2072" s="38"/>
      <c r="AC2072" s="38"/>
      <c r="AD2072" s="38"/>
      <c r="AE2072" s="38"/>
      <c r="AF2072" s="38"/>
      <c r="AG2072" s="39"/>
      <c r="AH2072" s="9"/>
    </row>
    <row r="2073" spans="1:34">
      <c r="A2073" s="3"/>
      <c r="B207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73" s="37"/>
      <c r="D2073" s="38"/>
      <c r="E2073" s="38"/>
      <c r="F2073" s="38"/>
      <c r="G2073" s="38"/>
      <c r="H2073" s="38"/>
      <c r="I2073" s="38"/>
      <c r="J2073" s="38"/>
      <c r="K2073" s="38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  <c r="AA2073" s="38"/>
      <c r="AB2073" s="38"/>
      <c r="AC2073" s="38"/>
      <c r="AD2073" s="38"/>
      <c r="AE2073" s="38"/>
      <c r="AF2073" s="38"/>
      <c r="AG2073" s="39"/>
      <c r="AH2073" s="9"/>
    </row>
    <row r="2074" spans="1:34">
      <c r="A2074" s="3"/>
      <c r="B207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74" s="37"/>
      <c r="D2074" s="38"/>
      <c r="E2074" s="38"/>
      <c r="F2074" s="38"/>
      <c r="G2074" s="38"/>
      <c r="H2074" s="38"/>
      <c r="I2074" s="38"/>
      <c r="J2074" s="38"/>
      <c r="K2074" s="38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  <c r="AA2074" s="38"/>
      <c r="AB2074" s="38"/>
      <c r="AC2074" s="38"/>
      <c r="AD2074" s="38"/>
      <c r="AE2074" s="38"/>
      <c r="AF2074" s="38"/>
      <c r="AG2074" s="39"/>
      <c r="AH2074" s="9"/>
    </row>
    <row r="2075" spans="1:34">
      <c r="A2075" s="3"/>
      <c r="B207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75" s="37"/>
      <c r="D2075" s="38"/>
      <c r="E2075" s="38"/>
      <c r="F2075" s="38"/>
      <c r="G2075" s="38"/>
      <c r="H2075" s="38"/>
      <c r="I2075" s="38"/>
      <c r="J2075" s="38"/>
      <c r="K2075" s="38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  <c r="AA2075" s="38"/>
      <c r="AB2075" s="38"/>
      <c r="AC2075" s="38"/>
      <c r="AD2075" s="38"/>
      <c r="AE2075" s="38"/>
      <c r="AF2075" s="38"/>
      <c r="AG2075" s="39"/>
      <c r="AH2075" s="9"/>
    </row>
    <row r="2076" spans="1:34">
      <c r="A2076" s="3"/>
      <c r="B207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76" s="37"/>
      <c r="D2076" s="38"/>
      <c r="E2076" s="38"/>
      <c r="F2076" s="38"/>
      <c r="G2076" s="38"/>
      <c r="H2076" s="38"/>
      <c r="I2076" s="38"/>
      <c r="J2076" s="38"/>
      <c r="K2076" s="38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  <c r="AA2076" s="38"/>
      <c r="AB2076" s="38"/>
      <c r="AC2076" s="38"/>
      <c r="AD2076" s="38"/>
      <c r="AE2076" s="38"/>
      <c r="AF2076" s="38"/>
      <c r="AG2076" s="39"/>
      <c r="AH2076" s="9"/>
    </row>
    <row r="2077" spans="1:34">
      <c r="A2077" s="3"/>
      <c r="B207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77" s="37"/>
      <c r="D2077" s="38"/>
      <c r="E2077" s="38"/>
      <c r="F2077" s="38"/>
      <c r="G2077" s="38"/>
      <c r="H2077" s="38"/>
      <c r="I2077" s="38"/>
      <c r="J2077" s="38"/>
      <c r="K2077" s="38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  <c r="AA2077" s="38"/>
      <c r="AB2077" s="38"/>
      <c r="AC2077" s="38"/>
      <c r="AD2077" s="38"/>
      <c r="AE2077" s="38"/>
      <c r="AF2077" s="38"/>
      <c r="AG2077" s="39"/>
      <c r="AH2077" s="9"/>
    </row>
    <row r="2078" spans="1:34">
      <c r="A2078" s="3"/>
      <c r="B207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78" s="37"/>
      <c r="D2078" s="38"/>
      <c r="E2078" s="38"/>
      <c r="F2078" s="38"/>
      <c r="G2078" s="38"/>
      <c r="H2078" s="38"/>
      <c r="I2078" s="38"/>
      <c r="J2078" s="38"/>
      <c r="K2078" s="38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  <c r="AA2078" s="38"/>
      <c r="AB2078" s="38"/>
      <c r="AC2078" s="38"/>
      <c r="AD2078" s="38"/>
      <c r="AE2078" s="38"/>
      <c r="AF2078" s="38"/>
      <c r="AG2078" s="39"/>
      <c r="AH2078" s="9"/>
    </row>
    <row r="2079" spans="1:34">
      <c r="A2079" s="3"/>
      <c r="B207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79" s="37"/>
      <c r="D2079" s="38"/>
      <c r="E2079" s="38"/>
      <c r="F2079" s="38"/>
      <c r="G2079" s="38"/>
      <c r="H2079" s="38"/>
      <c r="I2079" s="38"/>
      <c r="J2079" s="38"/>
      <c r="K2079" s="38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  <c r="AA2079" s="38"/>
      <c r="AB2079" s="38"/>
      <c r="AC2079" s="38"/>
      <c r="AD2079" s="38"/>
      <c r="AE2079" s="38"/>
      <c r="AF2079" s="38"/>
      <c r="AG2079" s="39"/>
      <c r="AH2079" s="9"/>
    </row>
    <row r="2080" spans="1:34">
      <c r="A2080" s="3"/>
      <c r="B208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80" s="37"/>
      <c r="D2080" s="38"/>
      <c r="E2080" s="38"/>
      <c r="F2080" s="38"/>
      <c r="G2080" s="38"/>
      <c r="H2080" s="38"/>
      <c r="I2080" s="38"/>
      <c r="J2080" s="38"/>
      <c r="K2080" s="38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  <c r="AA2080" s="38"/>
      <c r="AB2080" s="38"/>
      <c r="AC2080" s="38"/>
      <c r="AD2080" s="38"/>
      <c r="AE2080" s="38"/>
      <c r="AF2080" s="38"/>
      <c r="AG2080" s="39"/>
      <c r="AH2080" s="9"/>
    </row>
    <row r="2081" spans="1:34">
      <c r="A2081" s="3"/>
      <c r="B208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81" s="37"/>
      <c r="D2081" s="38"/>
      <c r="E2081" s="38"/>
      <c r="F2081" s="38"/>
      <c r="G2081" s="38"/>
      <c r="H2081" s="38"/>
      <c r="I2081" s="38"/>
      <c r="J2081" s="38"/>
      <c r="K2081" s="38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8"/>
      <c r="X2081" s="38"/>
      <c r="Y2081" s="38"/>
      <c r="Z2081" s="38"/>
      <c r="AA2081" s="38"/>
      <c r="AB2081" s="38"/>
      <c r="AC2081" s="38"/>
      <c r="AD2081" s="38"/>
      <c r="AE2081" s="38"/>
      <c r="AF2081" s="38"/>
      <c r="AG2081" s="39"/>
      <c r="AH2081" s="9"/>
    </row>
    <row r="2082" spans="1:34">
      <c r="A2082" s="3"/>
      <c r="B208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82" s="37"/>
      <c r="D2082" s="38"/>
      <c r="E2082" s="38"/>
      <c r="F2082" s="38"/>
      <c r="G2082" s="38"/>
      <c r="H2082" s="38"/>
      <c r="I2082" s="38"/>
      <c r="J2082" s="38"/>
      <c r="K2082" s="38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  <c r="AA2082" s="38"/>
      <c r="AB2082" s="38"/>
      <c r="AC2082" s="38"/>
      <c r="AD2082" s="38"/>
      <c r="AE2082" s="38"/>
      <c r="AF2082" s="38"/>
      <c r="AG2082" s="39"/>
      <c r="AH2082" s="9"/>
    </row>
    <row r="2083" spans="1:34">
      <c r="A2083" s="3"/>
      <c r="B208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83" s="37"/>
      <c r="D2083" s="38"/>
      <c r="E2083" s="38"/>
      <c r="F2083" s="38"/>
      <c r="G2083" s="38"/>
      <c r="H2083" s="38"/>
      <c r="I2083" s="38"/>
      <c r="J2083" s="38"/>
      <c r="K2083" s="38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  <c r="AA2083" s="38"/>
      <c r="AB2083" s="38"/>
      <c r="AC2083" s="38"/>
      <c r="AD2083" s="38"/>
      <c r="AE2083" s="38"/>
      <c r="AF2083" s="38"/>
      <c r="AG2083" s="39"/>
      <c r="AH2083" s="9"/>
    </row>
    <row r="2084" spans="1:34">
      <c r="A2084" s="3"/>
      <c r="B208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84" s="37"/>
      <c r="D2084" s="38"/>
      <c r="E2084" s="38"/>
      <c r="F2084" s="38"/>
      <c r="G2084" s="38"/>
      <c r="H2084" s="38"/>
      <c r="I2084" s="38"/>
      <c r="J2084" s="38"/>
      <c r="K2084" s="38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  <c r="AA2084" s="38"/>
      <c r="AB2084" s="38"/>
      <c r="AC2084" s="38"/>
      <c r="AD2084" s="38"/>
      <c r="AE2084" s="38"/>
      <c r="AF2084" s="38"/>
      <c r="AG2084" s="39"/>
      <c r="AH2084" s="9"/>
    </row>
    <row r="2085" spans="1:34">
      <c r="A2085" s="3"/>
      <c r="B208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85" s="37"/>
      <c r="D2085" s="38"/>
      <c r="E2085" s="38"/>
      <c r="F2085" s="38"/>
      <c r="G2085" s="38"/>
      <c r="H2085" s="38"/>
      <c r="I2085" s="38"/>
      <c r="J2085" s="38"/>
      <c r="K2085" s="38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  <c r="AA2085" s="38"/>
      <c r="AB2085" s="38"/>
      <c r="AC2085" s="38"/>
      <c r="AD2085" s="38"/>
      <c r="AE2085" s="38"/>
      <c r="AF2085" s="38"/>
      <c r="AG2085" s="39"/>
      <c r="AH2085" s="9"/>
    </row>
    <row r="2086" spans="1:34">
      <c r="A2086" s="3"/>
      <c r="B208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86" s="37"/>
      <c r="D2086" s="38"/>
      <c r="E2086" s="38"/>
      <c r="F2086" s="38"/>
      <c r="G2086" s="38"/>
      <c r="H2086" s="38"/>
      <c r="I2086" s="38"/>
      <c r="J2086" s="38"/>
      <c r="K2086" s="38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8"/>
      <c r="X2086" s="38"/>
      <c r="Y2086" s="38"/>
      <c r="Z2086" s="38"/>
      <c r="AA2086" s="38"/>
      <c r="AB2086" s="38"/>
      <c r="AC2086" s="38"/>
      <c r="AD2086" s="38"/>
      <c r="AE2086" s="38"/>
      <c r="AF2086" s="38"/>
      <c r="AG2086" s="39"/>
      <c r="AH2086" s="9"/>
    </row>
    <row r="2087" spans="1:34">
      <c r="A2087" s="3"/>
      <c r="B208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87" s="37"/>
      <c r="D2087" s="38"/>
      <c r="E2087" s="38"/>
      <c r="F2087" s="38"/>
      <c r="G2087" s="38"/>
      <c r="H2087" s="38"/>
      <c r="I2087" s="38"/>
      <c r="J2087" s="38"/>
      <c r="K2087" s="38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  <c r="AA2087" s="38"/>
      <c r="AB2087" s="38"/>
      <c r="AC2087" s="38"/>
      <c r="AD2087" s="38"/>
      <c r="AE2087" s="38"/>
      <c r="AF2087" s="38"/>
      <c r="AG2087" s="39"/>
      <c r="AH2087" s="9"/>
    </row>
    <row r="2088" spans="1:34">
      <c r="A2088" s="3"/>
      <c r="B208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88" s="37"/>
      <c r="D2088" s="38"/>
      <c r="E2088" s="38"/>
      <c r="F2088" s="38"/>
      <c r="G2088" s="38"/>
      <c r="H2088" s="38"/>
      <c r="I2088" s="38"/>
      <c r="J2088" s="38"/>
      <c r="K2088" s="38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  <c r="AA2088" s="38"/>
      <c r="AB2088" s="38"/>
      <c r="AC2088" s="38"/>
      <c r="AD2088" s="38"/>
      <c r="AE2088" s="38"/>
      <c r="AF2088" s="38"/>
      <c r="AG2088" s="39"/>
      <c r="AH2088" s="9"/>
    </row>
    <row r="2089" spans="1:34">
      <c r="A2089" s="3"/>
      <c r="B208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89" s="37"/>
      <c r="D2089" s="38"/>
      <c r="E2089" s="38"/>
      <c r="F2089" s="38"/>
      <c r="G2089" s="38"/>
      <c r="H2089" s="38"/>
      <c r="I2089" s="38"/>
      <c r="J2089" s="38"/>
      <c r="K2089" s="38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8"/>
      <c r="X2089" s="38"/>
      <c r="Y2089" s="38"/>
      <c r="Z2089" s="38"/>
      <c r="AA2089" s="38"/>
      <c r="AB2089" s="38"/>
      <c r="AC2089" s="38"/>
      <c r="AD2089" s="38"/>
      <c r="AE2089" s="38"/>
      <c r="AF2089" s="38"/>
      <c r="AG2089" s="39"/>
      <c r="AH2089" s="9"/>
    </row>
    <row r="2090" spans="1:34">
      <c r="A2090" s="3"/>
      <c r="B209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90" s="37"/>
      <c r="D2090" s="38"/>
      <c r="E2090" s="38"/>
      <c r="F2090" s="38"/>
      <c r="G2090" s="38"/>
      <c r="H2090" s="38"/>
      <c r="I2090" s="38"/>
      <c r="J2090" s="38"/>
      <c r="K2090" s="38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  <c r="AA2090" s="38"/>
      <c r="AB2090" s="38"/>
      <c r="AC2090" s="38"/>
      <c r="AD2090" s="38"/>
      <c r="AE2090" s="38"/>
      <c r="AF2090" s="38"/>
      <c r="AG2090" s="39"/>
      <c r="AH2090" s="9"/>
    </row>
    <row r="2091" spans="1:34">
      <c r="A2091" s="3"/>
      <c r="B209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91" s="37"/>
      <c r="D2091" s="38"/>
      <c r="E2091" s="38"/>
      <c r="F2091" s="38"/>
      <c r="G2091" s="38"/>
      <c r="H2091" s="38"/>
      <c r="I2091" s="38"/>
      <c r="J2091" s="38"/>
      <c r="K2091" s="38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  <c r="AA2091" s="38"/>
      <c r="AB2091" s="38"/>
      <c r="AC2091" s="38"/>
      <c r="AD2091" s="38"/>
      <c r="AE2091" s="38"/>
      <c r="AF2091" s="38"/>
      <c r="AG2091" s="39"/>
      <c r="AH2091" s="9"/>
    </row>
    <row r="2092" spans="1:34">
      <c r="A2092" s="3"/>
      <c r="B209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92" s="37"/>
      <c r="D2092" s="38"/>
      <c r="E2092" s="38"/>
      <c r="F2092" s="38"/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9"/>
      <c r="AH2092" s="9"/>
    </row>
    <row r="2093" spans="1:34">
      <c r="A2093" s="3"/>
      <c r="B209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93" s="37"/>
      <c r="D2093" s="38"/>
      <c r="E2093" s="38"/>
      <c r="F2093" s="38"/>
      <c r="G2093" s="38"/>
      <c r="H2093" s="38"/>
      <c r="I2093" s="38"/>
      <c r="J2093" s="38"/>
      <c r="K2093" s="38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  <c r="AA2093" s="38"/>
      <c r="AB2093" s="38"/>
      <c r="AC2093" s="38"/>
      <c r="AD2093" s="38"/>
      <c r="AE2093" s="38"/>
      <c r="AF2093" s="38"/>
      <c r="AG2093" s="39"/>
      <c r="AH2093" s="9"/>
    </row>
    <row r="2094" spans="1:34">
      <c r="A2094" s="3"/>
      <c r="B209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94" s="37"/>
      <c r="D2094" s="38"/>
      <c r="E2094" s="38"/>
      <c r="F2094" s="38"/>
      <c r="G2094" s="38"/>
      <c r="H2094" s="38"/>
      <c r="I2094" s="38"/>
      <c r="J2094" s="38"/>
      <c r="K2094" s="38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  <c r="AA2094" s="38"/>
      <c r="AB2094" s="38"/>
      <c r="AC2094" s="38"/>
      <c r="AD2094" s="38"/>
      <c r="AE2094" s="38"/>
      <c r="AF2094" s="38"/>
      <c r="AG2094" s="39"/>
      <c r="AH2094" s="9"/>
    </row>
    <row r="2095" spans="1:34">
      <c r="A2095" s="3"/>
      <c r="B209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95" s="37"/>
      <c r="D2095" s="38"/>
      <c r="E2095" s="38"/>
      <c r="F2095" s="38"/>
      <c r="G2095" s="38"/>
      <c r="H2095" s="38"/>
      <c r="I2095" s="38"/>
      <c r="J2095" s="38"/>
      <c r="K2095" s="38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  <c r="AA2095" s="38"/>
      <c r="AB2095" s="38"/>
      <c r="AC2095" s="38"/>
      <c r="AD2095" s="38"/>
      <c r="AE2095" s="38"/>
      <c r="AF2095" s="38"/>
      <c r="AG2095" s="39"/>
      <c r="AH2095" s="9"/>
    </row>
    <row r="2096" spans="1:34">
      <c r="A2096" s="3"/>
      <c r="B209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96" s="37"/>
      <c r="D2096" s="38"/>
      <c r="E2096" s="38"/>
      <c r="F2096" s="38"/>
      <c r="G2096" s="38"/>
      <c r="H2096" s="38"/>
      <c r="I2096" s="38"/>
      <c r="J2096" s="38"/>
      <c r="K2096" s="38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  <c r="AA2096" s="38"/>
      <c r="AB2096" s="38"/>
      <c r="AC2096" s="38"/>
      <c r="AD2096" s="38"/>
      <c r="AE2096" s="38"/>
      <c r="AF2096" s="38"/>
      <c r="AG2096" s="39"/>
      <c r="AH2096" s="9"/>
    </row>
    <row r="2097" spans="1:34">
      <c r="A2097" s="3"/>
      <c r="B209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97" s="37"/>
      <c r="D2097" s="38"/>
      <c r="E2097" s="38"/>
      <c r="F2097" s="38"/>
      <c r="G2097" s="38"/>
      <c r="H2097" s="38"/>
      <c r="I2097" s="38"/>
      <c r="J2097" s="38"/>
      <c r="K2097" s="38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  <c r="AA2097" s="38"/>
      <c r="AB2097" s="38"/>
      <c r="AC2097" s="38"/>
      <c r="AD2097" s="38"/>
      <c r="AE2097" s="38"/>
      <c r="AF2097" s="38"/>
      <c r="AG2097" s="39"/>
      <c r="AH2097" s="9"/>
    </row>
    <row r="2098" spans="1:34">
      <c r="A2098" s="3"/>
      <c r="B209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98" s="37"/>
      <c r="D2098" s="38"/>
      <c r="E2098" s="38"/>
      <c r="F2098" s="38"/>
      <c r="G2098" s="38"/>
      <c r="H2098" s="38"/>
      <c r="I2098" s="38"/>
      <c r="J2098" s="38"/>
      <c r="K2098" s="38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  <c r="AA2098" s="38"/>
      <c r="AB2098" s="38"/>
      <c r="AC2098" s="38"/>
      <c r="AD2098" s="38"/>
      <c r="AE2098" s="38"/>
      <c r="AF2098" s="38"/>
      <c r="AG2098" s="39"/>
      <c r="AH2098" s="9"/>
    </row>
    <row r="2099" spans="1:34">
      <c r="A2099" s="3"/>
      <c r="B209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099" s="37"/>
      <c r="D2099" s="38"/>
      <c r="E2099" s="38"/>
      <c r="F2099" s="38"/>
      <c r="G2099" s="38"/>
      <c r="H2099" s="38"/>
      <c r="I2099" s="38"/>
      <c r="J2099" s="38"/>
      <c r="K2099" s="38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  <c r="AA2099" s="38"/>
      <c r="AB2099" s="38"/>
      <c r="AC2099" s="38"/>
      <c r="AD2099" s="38"/>
      <c r="AE2099" s="38"/>
      <c r="AF2099" s="38"/>
      <c r="AG2099" s="39"/>
      <c r="AH2099" s="9"/>
    </row>
    <row r="2100" spans="1:34">
      <c r="A2100" s="3"/>
      <c r="B210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100" s="37"/>
      <c r="D2100" s="38"/>
      <c r="E2100" s="38"/>
      <c r="F2100" s="38"/>
      <c r="G2100" s="38"/>
      <c r="H2100" s="38"/>
      <c r="I2100" s="38"/>
      <c r="J2100" s="38"/>
      <c r="K2100" s="38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  <c r="AA2100" s="38"/>
      <c r="AB2100" s="38"/>
      <c r="AC2100" s="38"/>
      <c r="AD2100" s="38"/>
      <c r="AE2100" s="38"/>
      <c r="AF2100" s="38"/>
      <c r="AG2100" s="39"/>
      <c r="AH2100" s="9"/>
    </row>
    <row r="2101" spans="1:34">
      <c r="A2101" s="3"/>
      <c r="B210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101" s="37"/>
      <c r="D2101" s="38"/>
      <c r="E2101" s="38"/>
      <c r="F2101" s="38"/>
      <c r="G2101" s="38"/>
      <c r="H2101" s="38"/>
      <c r="I2101" s="38"/>
      <c r="J2101" s="38"/>
      <c r="K2101" s="38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8"/>
      <c r="X2101" s="38"/>
      <c r="Y2101" s="38"/>
      <c r="Z2101" s="38"/>
      <c r="AA2101" s="38"/>
      <c r="AB2101" s="38"/>
      <c r="AC2101" s="38"/>
      <c r="AD2101" s="38"/>
      <c r="AE2101" s="38"/>
      <c r="AF2101" s="38"/>
      <c r="AG2101" s="39"/>
      <c r="AH2101" s="9"/>
    </row>
    <row r="2102" spans="1:34">
      <c r="A2102" s="3"/>
      <c r="B210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102" s="37"/>
      <c r="D2102" s="38"/>
      <c r="E2102" s="38"/>
      <c r="F2102" s="38"/>
      <c r="G2102" s="38"/>
      <c r="H2102" s="38"/>
      <c r="I2102" s="38"/>
      <c r="J2102" s="38"/>
      <c r="K2102" s="38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  <c r="AA2102" s="38"/>
      <c r="AB2102" s="38"/>
      <c r="AC2102" s="38"/>
      <c r="AD2102" s="38"/>
      <c r="AE2102" s="38"/>
      <c r="AF2102" s="38"/>
      <c r="AG2102" s="39"/>
      <c r="AH2102" s="9"/>
    </row>
    <row r="2103" spans="1:34">
      <c r="A2103" s="3"/>
      <c r="B210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103" s="37"/>
      <c r="D2103" s="38"/>
      <c r="E2103" s="38"/>
      <c r="F2103" s="38"/>
      <c r="G2103" s="38"/>
      <c r="H2103" s="38"/>
      <c r="I2103" s="38"/>
      <c r="J2103" s="38"/>
      <c r="K2103" s="38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  <c r="AA2103" s="38"/>
      <c r="AB2103" s="38"/>
      <c r="AC2103" s="38"/>
      <c r="AD2103" s="38"/>
      <c r="AE2103" s="38"/>
      <c r="AF2103" s="38"/>
      <c r="AG2103" s="39"/>
      <c r="AH2103" s="9"/>
    </row>
    <row r="2104" spans="1:34">
      <c r="A2104" s="3"/>
      <c r="B2104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104" s="37"/>
      <c r="D2104" s="38"/>
      <c r="E2104" s="38"/>
      <c r="F2104" s="38"/>
      <c r="G2104" s="38"/>
      <c r="H2104" s="38"/>
      <c r="I2104" s="38"/>
      <c r="J2104" s="38"/>
      <c r="K2104" s="38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  <c r="AA2104" s="38"/>
      <c r="AB2104" s="38"/>
      <c r="AC2104" s="38"/>
      <c r="AD2104" s="38"/>
      <c r="AE2104" s="38"/>
      <c r="AF2104" s="38"/>
      <c r="AG2104" s="39"/>
      <c r="AH2104" s="9"/>
    </row>
    <row r="2105" spans="1:34">
      <c r="A2105" s="3"/>
      <c r="B2105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105" s="37"/>
      <c r="D2105" s="38"/>
      <c r="E2105" s="38"/>
      <c r="F2105" s="38"/>
      <c r="G2105" s="38"/>
      <c r="H2105" s="38"/>
      <c r="I2105" s="38"/>
      <c r="J2105" s="38"/>
      <c r="K2105" s="38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  <c r="AA2105" s="38"/>
      <c r="AB2105" s="38"/>
      <c r="AC2105" s="38"/>
      <c r="AD2105" s="38"/>
      <c r="AE2105" s="38"/>
      <c r="AF2105" s="38"/>
      <c r="AG2105" s="39"/>
      <c r="AH2105" s="9"/>
    </row>
    <row r="2106" spans="1:34">
      <c r="A2106" s="3"/>
      <c r="B2106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106" s="37"/>
      <c r="D2106" s="38"/>
      <c r="E2106" s="38"/>
      <c r="F2106" s="38"/>
      <c r="G2106" s="38"/>
      <c r="H2106" s="38"/>
      <c r="I2106" s="38"/>
      <c r="J2106" s="38"/>
      <c r="K2106" s="38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  <c r="AA2106" s="38"/>
      <c r="AB2106" s="38"/>
      <c r="AC2106" s="38"/>
      <c r="AD2106" s="38"/>
      <c r="AE2106" s="38"/>
      <c r="AF2106" s="38"/>
      <c r="AG2106" s="39"/>
      <c r="AH2106" s="9"/>
    </row>
    <row r="2107" spans="1:34">
      <c r="A2107" s="3"/>
      <c r="B2107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107" s="37"/>
      <c r="D2107" s="38"/>
      <c r="E2107" s="38"/>
      <c r="F2107" s="38"/>
      <c r="G2107" s="38"/>
      <c r="H2107" s="38"/>
      <c r="I2107" s="38"/>
      <c r="J2107" s="38"/>
      <c r="K2107" s="38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  <c r="AA2107" s="38"/>
      <c r="AB2107" s="38"/>
      <c r="AC2107" s="38"/>
      <c r="AD2107" s="38"/>
      <c r="AE2107" s="38"/>
      <c r="AF2107" s="38"/>
      <c r="AG2107" s="39"/>
      <c r="AH2107" s="9"/>
    </row>
    <row r="2108" spans="1:34">
      <c r="A2108" s="3"/>
      <c r="B2108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108" s="37"/>
      <c r="D2108" s="38"/>
      <c r="E2108" s="38"/>
      <c r="F2108" s="38"/>
      <c r="G2108" s="38"/>
      <c r="H2108" s="38"/>
      <c r="I2108" s="38"/>
      <c r="J2108" s="38"/>
      <c r="K2108" s="38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  <c r="AA2108" s="38"/>
      <c r="AB2108" s="38"/>
      <c r="AC2108" s="38"/>
      <c r="AD2108" s="38"/>
      <c r="AE2108" s="38"/>
      <c r="AF2108" s="38"/>
      <c r="AG2108" s="39"/>
      <c r="AH2108" s="9"/>
    </row>
    <row r="2109" spans="1:34">
      <c r="A2109" s="3"/>
      <c r="B2109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109" s="37"/>
      <c r="D2109" s="38"/>
      <c r="E2109" s="38"/>
      <c r="F2109" s="38"/>
      <c r="G2109" s="38"/>
      <c r="H2109" s="38"/>
      <c r="I2109" s="38"/>
      <c r="J2109" s="38"/>
      <c r="K2109" s="38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  <c r="AA2109" s="38"/>
      <c r="AB2109" s="38"/>
      <c r="AC2109" s="38"/>
      <c r="AD2109" s="38"/>
      <c r="AE2109" s="38"/>
      <c r="AF2109" s="38"/>
      <c r="AG2109" s="39"/>
      <c r="AH2109" s="9"/>
    </row>
    <row r="2110" spans="1:34">
      <c r="A2110" s="3"/>
      <c r="B2110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110" s="37"/>
      <c r="D2110" s="38"/>
      <c r="E2110" s="38"/>
      <c r="F2110" s="38"/>
      <c r="G2110" s="38"/>
      <c r="H2110" s="38"/>
      <c r="I2110" s="38"/>
      <c r="J2110" s="38"/>
      <c r="K2110" s="38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  <c r="AA2110" s="38"/>
      <c r="AB2110" s="38"/>
      <c r="AC2110" s="38"/>
      <c r="AD2110" s="38"/>
      <c r="AE2110" s="38"/>
      <c r="AF2110" s="38"/>
      <c r="AG2110" s="39"/>
      <c r="AH2110" s="9"/>
    </row>
    <row r="2111" spans="1:34">
      <c r="A2111" s="3"/>
      <c r="B2111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111" s="37"/>
      <c r="D2111" s="38"/>
      <c r="E2111" s="38"/>
      <c r="F2111" s="38"/>
      <c r="G2111" s="38"/>
      <c r="H2111" s="38"/>
      <c r="I2111" s="38"/>
      <c r="J2111" s="38"/>
      <c r="K2111" s="38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  <c r="AA2111" s="38"/>
      <c r="AB2111" s="38"/>
      <c r="AC2111" s="38"/>
      <c r="AD2111" s="38"/>
      <c r="AE2111" s="38"/>
      <c r="AF2111" s="38"/>
      <c r="AG2111" s="39"/>
      <c r="AH2111" s="9"/>
    </row>
    <row r="2112" spans="1:34">
      <c r="A2112" s="3"/>
      <c r="B2112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112" s="37"/>
      <c r="D2112" s="38"/>
      <c r="E2112" s="38"/>
      <c r="F2112" s="38"/>
      <c r="G2112" s="38"/>
      <c r="H2112" s="38"/>
      <c r="I2112" s="38"/>
      <c r="J2112" s="38"/>
      <c r="K2112" s="38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  <c r="AA2112" s="38"/>
      <c r="AB2112" s="38"/>
      <c r="AC2112" s="38"/>
      <c r="AD2112" s="38"/>
      <c r="AE2112" s="38"/>
      <c r="AF2112" s="38"/>
      <c r="AG2112" s="39"/>
      <c r="AH2112" s="9"/>
    </row>
    <row r="2113" spans="1:34">
      <c r="A2113" s="3"/>
      <c r="B2113" s="2">
        <f>(BAGS*Table2[[#This Row],[Batting Aggregate]])+(ntos*Table2[[#This Row],[Not outs]])+(fifs*Table2[[#This Row],[50''s]])+(HUNS*Table2[[#This Row],[100''s]])+(zERS*Table2[[#This Row],[0''s]])+(fous*Table2[[#This Row],[4''s]])+(SIXS*Table2[[#This Row],[6''s]])+(WICS*Table2[[#This Row],[Wickets]])+(mais*Table2[[#This Row],[Maidens]])+(runsS*Table2[[#This Row],[Runs conceded]])+(fIVS*Table2[[#This Row],[5WIs]])+(cats*Table2[[#This Row],[Catches]])+(runos*Table2[[#This Row],[Runouts]])+(stus*Table2[[#This Row],[Stumpings]])</f>
        <v>0</v>
      </c>
      <c r="C2113" s="40"/>
      <c r="D2113" s="41"/>
      <c r="E2113" s="41"/>
      <c r="F2113" s="41"/>
      <c r="G2113" s="41"/>
      <c r="H2113" s="41"/>
      <c r="I2113" s="41"/>
      <c r="J2113" s="41"/>
      <c r="K2113" s="41"/>
      <c r="L2113" s="41"/>
      <c r="M2113" s="41"/>
      <c r="N2113" s="41"/>
      <c r="O2113" s="41"/>
      <c r="P2113" s="41"/>
      <c r="Q2113" s="41"/>
      <c r="R2113" s="41"/>
      <c r="S2113" s="41"/>
      <c r="T2113" s="41"/>
      <c r="U2113" s="41"/>
      <c r="V2113" s="41"/>
      <c r="W2113" s="41"/>
      <c r="X2113" s="41"/>
      <c r="Y2113" s="41"/>
      <c r="Z2113" s="41"/>
      <c r="AA2113" s="41"/>
      <c r="AB2113" s="41"/>
      <c r="AC2113" s="41"/>
      <c r="AD2113" s="41"/>
      <c r="AE2113" s="41"/>
      <c r="AF2113" s="41"/>
      <c r="AG2113" s="42"/>
      <c r="AH2113" s="9"/>
    </row>
  </sheetData>
  <sheetProtection formatCells="0" formatColumns="0" sort="0"/>
  <protectedRanges>
    <protectedRange sqref="AC12:AE12 V12 P12:T12 F12:N12 A12" name="Weightings"/>
  </protectedRanges>
  <sortState xmlns:xlrd2="http://schemas.microsoft.com/office/spreadsheetml/2017/richdata2" ref="B14:B415">
    <sortCondition descending="1" ref="B14:B415"/>
  </sortState>
  <mergeCells count="1">
    <mergeCell ref="A1:AH11"/>
  </mergeCells>
  <phoneticPr fontId="5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A20E0-F146-4413-89CB-249FB3054119}">
  <dimension ref="A1:AB35"/>
  <sheetViews>
    <sheetView topLeftCell="A8" zoomScale="70" zoomScaleNormal="70" workbookViewId="0">
      <selection activeCell="B16" sqref="B16"/>
    </sheetView>
  </sheetViews>
  <sheetFormatPr defaultRowHeight="15"/>
  <cols>
    <col min="1" max="1" width="16.28515625" customWidth="1"/>
    <col min="2" max="2" width="15.42578125" customWidth="1"/>
    <col min="3" max="3" width="25.140625" customWidth="1"/>
    <col min="5" max="5" width="29.42578125" customWidth="1"/>
    <col min="7" max="7" width="24.85546875" customWidth="1"/>
    <col min="8" max="8" width="39.42578125" customWidth="1"/>
  </cols>
  <sheetData>
    <row r="1" spans="1:28" ht="14.45" customHeight="1"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14.45" customHeight="1">
      <c r="C2" s="25" t="s">
        <v>34</v>
      </c>
      <c r="D2" s="25"/>
      <c r="E2" s="25"/>
      <c r="F2" s="25"/>
      <c r="G2" s="25"/>
      <c r="H2" s="25"/>
      <c r="I2" s="17"/>
      <c r="J2" s="17"/>
      <c r="K2" s="17"/>
      <c r="L2" s="17"/>
      <c r="M2" s="17" t="s">
        <v>55</v>
      </c>
      <c r="N2" s="17" t="s">
        <v>56</v>
      </c>
      <c r="O2" s="17"/>
      <c r="P2" s="17" t="s">
        <v>57</v>
      </c>
      <c r="Q2" s="17" t="s">
        <v>56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8" ht="21" customHeight="1">
      <c r="C3" s="25"/>
      <c r="D3" s="25"/>
      <c r="E3" s="25"/>
      <c r="F3" s="25"/>
      <c r="G3" s="25"/>
      <c r="H3" s="25"/>
      <c r="I3" s="17"/>
      <c r="J3" s="17"/>
      <c r="K3" s="17"/>
      <c r="L3" s="17"/>
      <c r="M3" s="17">
        <v>2</v>
      </c>
      <c r="N3" s="17" t="s">
        <v>58</v>
      </c>
      <c r="O3" s="17">
        <v>53</v>
      </c>
      <c r="P3" s="17"/>
      <c r="Q3" s="17" t="s">
        <v>59</v>
      </c>
      <c r="R3" s="17">
        <v>99</v>
      </c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21" customHeight="1">
      <c r="C4" s="25"/>
      <c r="D4" s="25"/>
      <c r="E4" s="25"/>
      <c r="F4" s="25"/>
      <c r="G4" s="25"/>
      <c r="H4" s="25"/>
      <c r="I4" s="17"/>
      <c r="J4" s="17"/>
      <c r="K4" s="17"/>
      <c r="L4" s="17"/>
      <c r="M4" s="17">
        <v>3</v>
      </c>
      <c r="N4" s="17" t="s">
        <v>59</v>
      </c>
      <c r="O4" s="17">
        <v>99</v>
      </c>
      <c r="P4" s="17"/>
      <c r="Q4" s="17" t="s">
        <v>60</v>
      </c>
      <c r="R4" s="17">
        <v>99</v>
      </c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ht="14.45" customHeight="1">
      <c r="C5" s="25"/>
      <c r="D5" s="25"/>
      <c r="E5" s="25"/>
      <c r="F5" s="25"/>
      <c r="G5" s="25"/>
      <c r="H5" s="25"/>
      <c r="I5" s="17"/>
      <c r="J5" s="17"/>
      <c r="K5" s="17"/>
      <c r="L5" s="17"/>
      <c r="M5" s="17">
        <v>4</v>
      </c>
      <c r="N5" s="17" t="s">
        <v>61</v>
      </c>
      <c r="O5" s="17">
        <v>84</v>
      </c>
      <c r="P5" s="17"/>
      <c r="Q5" s="17" t="s">
        <v>62</v>
      </c>
      <c r="R5" s="17">
        <v>97</v>
      </c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8" ht="14.45" customHeight="1">
      <c r="C6" s="25"/>
      <c r="D6" s="25"/>
      <c r="E6" s="25"/>
      <c r="F6" s="25"/>
      <c r="G6" s="25"/>
      <c r="H6" s="25"/>
      <c r="I6" s="17"/>
      <c r="J6" s="17"/>
      <c r="K6" s="17"/>
      <c r="L6" s="17"/>
      <c r="M6" s="17">
        <v>5</v>
      </c>
      <c r="N6" s="17" t="s">
        <v>63</v>
      </c>
      <c r="O6" s="17">
        <v>72</v>
      </c>
      <c r="P6" s="17"/>
      <c r="Q6" s="17" t="s">
        <v>64</v>
      </c>
      <c r="R6" s="17">
        <v>96</v>
      </c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14.45" customHeight="1">
      <c r="C7" s="25"/>
      <c r="D7" s="25"/>
      <c r="E7" s="25"/>
      <c r="F7" s="25"/>
      <c r="G7" s="25"/>
      <c r="H7" s="25"/>
      <c r="I7" s="17"/>
      <c r="J7" s="17"/>
      <c r="K7" s="17"/>
      <c r="L7" s="17"/>
      <c r="M7" s="17">
        <v>6</v>
      </c>
      <c r="N7" s="17" t="s">
        <v>65</v>
      </c>
      <c r="O7" s="17">
        <v>58</v>
      </c>
      <c r="P7" s="17"/>
      <c r="Q7" s="17" t="s">
        <v>66</v>
      </c>
      <c r="R7" s="17">
        <v>95</v>
      </c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8" ht="14.45" customHeight="1">
      <c r="C8" s="25"/>
      <c r="D8" s="25"/>
      <c r="E8" s="25"/>
      <c r="F8" s="25"/>
      <c r="G8" s="25"/>
      <c r="H8" s="25"/>
      <c r="I8" s="17"/>
      <c r="J8" s="17"/>
      <c r="K8" s="17"/>
      <c r="L8" s="17"/>
      <c r="M8" s="17">
        <v>7</v>
      </c>
      <c r="N8" s="17" t="s">
        <v>67</v>
      </c>
      <c r="O8" s="17">
        <v>67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 ht="14.45" customHeight="1">
      <c r="C9" s="25"/>
      <c r="D9" s="25"/>
      <c r="E9" s="25"/>
      <c r="F9" s="25"/>
      <c r="G9" s="25"/>
      <c r="H9" s="25"/>
      <c r="I9" s="17"/>
      <c r="J9" s="17"/>
      <c r="K9" s="17"/>
      <c r="L9" s="17"/>
      <c r="M9" s="17">
        <v>8</v>
      </c>
      <c r="N9" s="17" t="s">
        <v>68</v>
      </c>
      <c r="O9" s="17">
        <v>29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ht="14.45" customHeight="1">
      <c r="C10" s="25"/>
      <c r="D10" s="25"/>
      <c r="E10" s="25"/>
      <c r="F10" s="25"/>
      <c r="G10" s="25"/>
      <c r="H10" s="25"/>
      <c r="I10" s="17"/>
      <c r="J10" s="17"/>
      <c r="K10" s="17"/>
      <c r="L10" s="17"/>
      <c r="M10" s="17">
        <v>9</v>
      </c>
      <c r="N10" s="17" t="s">
        <v>69</v>
      </c>
      <c r="O10" s="17">
        <v>67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ht="14.45" customHeight="1">
      <c r="C11" s="27"/>
      <c r="D11" s="27"/>
      <c r="E11" s="27"/>
      <c r="F11" s="27"/>
      <c r="G11" s="27"/>
      <c r="H11" s="27"/>
      <c r="I11" s="17"/>
      <c r="J11" s="17"/>
      <c r="K11" s="17"/>
      <c r="L11" s="17"/>
      <c r="M11" s="17">
        <v>10</v>
      </c>
      <c r="N11" s="17" t="s">
        <v>70</v>
      </c>
      <c r="O11" s="17">
        <v>87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ht="14.45" customHeight="1">
      <c r="C12" s="29" t="s">
        <v>35</v>
      </c>
      <c r="D12" s="30"/>
      <c r="E12" s="30"/>
      <c r="F12" s="30"/>
      <c r="G12" s="30"/>
      <c r="H12" s="31"/>
    </row>
    <row r="13" spans="1:28" ht="14.45" customHeight="1">
      <c r="C13" s="32"/>
      <c r="D13" s="33"/>
      <c r="E13" s="33"/>
      <c r="F13" s="33"/>
      <c r="G13" s="33"/>
      <c r="H13" s="34"/>
    </row>
    <row r="14" spans="1:28" ht="21" customHeight="1">
      <c r="C14" s="28" t="s">
        <v>36</v>
      </c>
      <c r="D14" s="28" t="s">
        <v>37</v>
      </c>
      <c r="E14" s="28"/>
      <c r="F14" s="28"/>
      <c r="G14" s="28" t="s">
        <v>38</v>
      </c>
      <c r="H14" s="28" t="s">
        <v>39</v>
      </c>
    </row>
    <row r="15" spans="1:28" ht="21" customHeight="1">
      <c r="A15" t="s">
        <v>72</v>
      </c>
      <c r="B15" t="s">
        <v>73</v>
      </c>
      <c r="C15" s="28"/>
      <c r="D15" s="28"/>
      <c r="E15" s="28"/>
      <c r="F15" s="28"/>
      <c r="G15" s="28"/>
      <c r="H15" s="28"/>
    </row>
    <row r="16" spans="1:28" ht="14.45" customHeight="1">
      <c r="A16" cm="1">
        <f t="array" ref="A16">SUMPRODUCT((G16&lt;=$G$16:$G$35)/COUNTIF($G$16:$G$35,$G$16:$G$35))</f>
        <v>1.0000000000000002</v>
      </c>
      <c r="B16">
        <f t="shared" ref="B16:B35" si="0">RANK(G16,$G$16:$G$35,0)</f>
        <v>1</v>
      </c>
      <c r="C16" s="11">
        <v>1</v>
      </c>
      <c r="D16" s="35" t="e">
        <f>_xlfn.XLOOKUP(H16,'Enter Data Here'!$C$14:$C$2113,'Enter Data Here'!$D$14:$D$2113, ,0)</f>
        <v>#N/A</v>
      </c>
      <c r="E16" s="35"/>
      <c r="F16" s="35"/>
      <c r="G16" s="1">
        <f>LARGE('Enter Data Here'!$B$14:$B$2113,1)</f>
        <v>0</v>
      </c>
      <c r="H16" s="14" cm="1">
        <f t="array" ref="H16">INDEX('Enter Data Here'!$C$14:C$2113,
_xlfn.AGGREGATE(15,6,(ROW('Enter Data Here'!$C$14:$C$2113)-ROW('Enter Data Here'!$C$14)+1)/('Enter Data Here'!$B$14:$B$2113=G16),
COUNTIF($G$16:G16,G16)))</f>
        <v>0</v>
      </c>
    </row>
    <row r="17" spans="1:8" ht="14.45" customHeight="1">
      <c r="A17" cm="1">
        <f t="array" ref="A17">SUMPRODUCT((G17&lt;=$G$16:$G$35)/COUNTIF($G$16:$G$35,$G$16:$G$35))</f>
        <v>1.0000000000000002</v>
      </c>
      <c r="B17">
        <f t="shared" si="0"/>
        <v>1</v>
      </c>
      <c r="C17" s="16">
        <v>2</v>
      </c>
      <c r="D17" s="35" t="e">
        <f>_xlfn.XLOOKUP(H17,'Enter Data Here'!$C$14:$C$2113,'Enter Data Here'!$D$14:$D$2113, ,0)</f>
        <v>#N/A</v>
      </c>
      <c r="E17" s="35"/>
      <c r="F17" s="35"/>
      <c r="G17" s="1">
        <f>LARGE('Enter Data Here'!$B$14:$B$2113,2)</f>
        <v>0</v>
      </c>
      <c r="H17" s="14" cm="1">
        <f t="array" ref="H17">INDEX('Enter Data Here'!$C$14:C$2113,
_xlfn.AGGREGATE(15,6,(ROW('Enter Data Here'!$C$14:$C$2113)-ROW('Enter Data Here'!$C$14)+1)/('Enter Data Here'!$B$14:$B$2113=G17),
COUNTIF($G$16:G17,G17)))</f>
        <v>0</v>
      </c>
    </row>
    <row r="18" spans="1:8">
      <c r="A18" cm="1">
        <f t="array" ref="A18">SUMPRODUCT((G18&lt;=$G$16:$G$35)/COUNTIF($G$16:$G$35,$G$16:$G$35))</f>
        <v>1.0000000000000002</v>
      </c>
      <c r="B18">
        <f t="shared" si="0"/>
        <v>1</v>
      </c>
      <c r="C18" s="16">
        <v>3</v>
      </c>
      <c r="D18" s="35" t="e">
        <f>_xlfn.XLOOKUP(H18,'Enter Data Here'!$C$14:$C$2113,'Enter Data Here'!$D$14:$D$2113, ,0)</f>
        <v>#N/A</v>
      </c>
      <c r="E18" s="35"/>
      <c r="F18" s="35"/>
      <c r="G18" s="1">
        <f>LARGE('Enter Data Here'!$B$14:$B$2113,3)</f>
        <v>0</v>
      </c>
      <c r="H18" s="14" cm="1">
        <f t="array" ref="H18">INDEX('Enter Data Here'!$C$14:C$2113,
_xlfn.AGGREGATE(15,6,(ROW('Enter Data Here'!$C$14:$C$2113)-ROW('Enter Data Here'!$C$14)+1)/('Enter Data Here'!$B$14:$B$2113=G18),
COUNTIF($G$16:G18,G18)))</f>
        <v>0</v>
      </c>
    </row>
    <row r="19" spans="1:8">
      <c r="A19" cm="1">
        <f t="array" ref="A19">SUMPRODUCT((G19&lt;=$G$16:$G$35)/COUNTIF($G$16:$G$35,$G$16:$G$35))</f>
        <v>1.0000000000000002</v>
      </c>
      <c r="B19">
        <f t="shared" si="0"/>
        <v>1</v>
      </c>
      <c r="C19" s="11">
        <v>4</v>
      </c>
      <c r="D19" s="35" t="e">
        <f>_xlfn.XLOOKUP(H19,'Enter Data Here'!$C$14:$C$2113,'Enter Data Here'!$D$14:$D$2113, ,0)</f>
        <v>#N/A</v>
      </c>
      <c r="E19" s="35"/>
      <c r="F19" s="35"/>
      <c r="G19" s="1">
        <f>LARGE('Enter Data Here'!$B$14:$B$2113,4)</f>
        <v>0</v>
      </c>
      <c r="H19" s="14" cm="1">
        <f t="array" ref="H19">INDEX('Enter Data Here'!$C$14:C$2113,
_xlfn.AGGREGATE(15,6,(ROW('Enter Data Here'!$C$14:$C$2113)-ROW('Enter Data Here'!$C$14)+1)/('Enter Data Here'!$B$14:$B$2113=G19),
COUNTIF($G$16:G19,G19)))</f>
        <v>0</v>
      </c>
    </row>
    <row r="20" spans="1:8">
      <c r="A20" cm="1">
        <f t="array" ref="A20">SUMPRODUCT((G20&lt;=$G$16:$G$35)/COUNTIF($G$16:$G$35,$G$16:$G$35))</f>
        <v>1.0000000000000002</v>
      </c>
      <c r="B20">
        <f t="shared" si="0"/>
        <v>1</v>
      </c>
      <c r="C20" s="16">
        <v>5</v>
      </c>
      <c r="D20" s="35" t="e">
        <f>_xlfn.XLOOKUP(H20,'Enter Data Here'!$C$14:$C$2113,'Enter Data Here'!$D$14:$D$2113, ,0)</f>
        <v>#N/A</v>
      </c>
      <c r="E20" s="35"/>
      <c r="F20" s="35"/>
      <c r="G20" s="1">
        <f>LARGE('Enter Data Here'!$B$14:$B$2113,5)</f>
        <v>0</v>
      </c>
      <c r="H20" s="14" cm="1">
        <f t="array" ref="H20">INDEX('Enter Data Here'!$C$14:C$2113,
_xlfn.AGGREGATE(15,6,(ROW('Enter Data Here'!$C$14:$C$2113)-ROW('Enter Data Here'!$C$14)+1)/('Enter Data Here'!$B$14:$B$2113=G20),
COUNTIF($G$16:G20,G20)))</f>
        <v>0</v>
      </c>
    </row>
    <row r="21" spans="1:8">
      <c r="A21" cm="1">
        <f t="array" ref="A21">SUMPRODUCT((G21&lt;=$G$16:$G$35)/COUNTIF($G$16:$G$35,$G$16:$G$35))</f>
        <v>1.0000000000000002</v>
      </c>
      <c r="B21">
        <f t="shared" si="0"/>
        <v>1</v>
      </c>
      <c r="C21" s="16">
        <v>6</v>
      </c>
      <c r="D21" s="35" t="e">
        <f>_xlfn.XLOOKUP(H21,'Enter Data Here'!$C$14:$C$2113,'Enter Data Here'!$D$14:$D$2113, ,0)</f>
        <v>#N/A</v>
      </c>
      <c r="E21" s="35"/>
      <c r="F21" s="35"/>
      <c r="G21" s="1">
        <f>LARGE('Enter Data Here'!$B$14:$B$2113,6)</f>
        <v>0</v>
      </c>
      <c r="H21" s="14" cm="1">
        <f t="array" ref="H21">INDEX('Enter Data Here'!$C$14:C$2113,
_xlfn.AGGREGATE(15,6,(ROW('Enter Data Here'!$C$14:$C$2113)-ROW('Enter Data Here'!$C$14)+1)/('Enter Data Here'!$B$14:$B$2113=G21),
COUNTIF($G$16:G21,G21)))</f>
        <v>0</v>
      </c>
    </row>
    <row r="22" spans="1:8">
      <c r="A22" cm="1">
        <f t="array" ref="A22">SUMPRODUCT((G22&lt;=$G$16:$G$35)/COUNTIF($G$16:$G$35,$G$16:$G$35))</f>
        <v>1.0000000000000002</v>
      </c>
      <c r="B22">
        <f t="shared" si="0"/>
        <v>1</v>
      </c>
      <c r="C22" s="11">
        <v>7</v>
      </c>
      <c r="D22" s="35" t="e">
        <f>_xlfn.XLOOKUP(H22,'Enter Data Here'!$C$14:$C$2113,'Enter Data Here'!$D$14:$D$2113, ,0)</f>
        <v>#N/A</v>
      </c>
      <c r="E22" s="35"/>
      <c r="F22" s="35"/>
      <c r="G22" s="1">
        <f>LARGE('Enter Data Here'!$B$14:$B$2113,7)</f>
        <v>0</v>
      </c>
      <c r="H22" s="14" cm="1">
        <f t="array" ref="H22">INDEX('Enter Data Here'!$C$14:C$2113,
_xlfn.AGGREGATE(15,6,(ROW('Enter Data Here'!$C$14:$C$2113)-ROW('Enter Data Here'!$C$14)+1)/('Enter Data Here'!$B$14:$B$2113=G22),
COUNTIF($G$16:G22,G22)))</f>
        <v>0</v>
      </c>
    </row>
    <row r="23" spans="1:8">
      <c r="A23" cm="1">
        <f t="array" ref="A23">SUMPRODUCT((G23&lt;=$G$16:$G$35)/COUNTIF($G$16:$G$35,$G$16:$G$35))</f>
        <v>1.0000000000000002</v>
      </c>
      <c r="B23">
        <f t="shared" si="0"/>
        <v>1</v>
      </c>
      <c r="C23" s="16">
        <v>8</v>
      </c>
      <c r="D23" s="35" t="e">
        <f>_xlfn.XLOOKUP(H23,'Enter Data Here'!$C$14:$C$2113,'Enter Data Here'!$D$14:$D$2113, ,0)</f>
        <v>#N/A</v>
      </c>
      <c r="E23" s="35"/>
      <c r="F23" s="35"/>
      <c r="G23" s="1">
        <f>LARGE('Enter Data Here'!$B$14:$B$2113,8)</f>
        <v>0</v>
      </c>
      <c r="H23" s="14" cm="1">
        <f t="array" ref="H23">INDEX('Enter Data Here'!$C$14:C$2113,
_xlfn.AGGREGATE(15,6,(ROW('Enter Data Here'!$C$14:$C$2113)-ROW('Enter Data Here'!$C$14)+1)/('Enter Data Here'!$B$14:$B$2113=G23),
COUNTIF($G$16:G23,G23)))</f>
        <v>0</v>
      </c>
    </row>
    <row r="24" spans="1:8">
      <c r="A24" cm="1">
        <f t="array" ref="A24">SUMPRODUCT((G24&lt;=$G$16:$G$35)/COUNTIF($G$16:$G$35,$G$16:$G$35))</f>
        <v>1.0000000000000002</v>
      </c>
      <c r="B24">
        <f t="shared" si="0"/>
        <v>1</v>
      </c>
      <c r="C24" s="16">
        <v>9</v>
      </c>
      <c r="D24" s="35" t="e">
        <f>_xlfn.XLOOKUP(H24,'Enter Data Here'!$C$14:$C$2113,'Enter Data Here'!$D$14:$D$2113, ,0)</f>
        <v>#N/A</v>
      </c>
      <c r="E24" s="35"/>
      <c r="F24" s="35"/>
      <c r="G24" s="1">
        <f>LARGE('Enter Data Here'!$B$14:$B$2113,9)</f>
        <v>0</v>
      </c>
      <c r="H24" s="14" cm="1">
        <f t="array" ref="H24">INDEX('Enter Data Here'!$C$14:C$2113,
_xlfn.AGGREGATE(15,6,(ROW('Enter Data Here'!$C$14:$C$2113)-ROW('Enter Data Here'!$C$14)+1)/('Enter Data Here'!$B$14:$B$2113=G24),
COUNTIF($G$16:G24,G24)))</f>
        <v>0</v>
      </c>
    </row>
    <row r="25" spans="1:8">
      <c r="A25" cm="1">
        <f t="array" ref="A25">SUMPRODUCT((G25&lt;=$G$16:$G$35)/COUNTIF($G$16:$G$35,$G$16:$G$35))</f>
        <v>1.0000000000000002</v>
      </c>
      <c r="B25">
        <f t="shared" si="0"/>
        <v>1</v>
      </c>
      <c r="C25" s="11">
        <v>10</v>
      </c>
      <c r="D25" s="35" t="e">
        <f>_xlfn.XLOOKUP(H25,'Enter Data Here'!$C$14:$C$2113,'Enter Data Here'!$D$14:$D$2113, ,0)</f>
        <v>#N/A</v>
      </c>
      <c r="E25" s="35"/>
      <c r="F25" s="35"/>
      <c r="G25" s="1">
        <f>LARGE('Enter Data Here'!$B$14:$B$2113,10)</f>
        <v>0</v>
      </c>
      <c r="H25" s="14" cm="1">
        <f t="array" ref="H25">INDEX('Enter Data Here'!$C$14:C$2113,
_xlfn.AGGREGATE(15,6,(ROW('Enter Data Here'!$C$14:$C$2113)-ROW('Enter Data Here'!$C$14)+1)/('Enter Data Here'!$B$14:$B$2113=G25),
COUNTIF($G$16:G25,G25)))</f>
        <v>0</v>
      </c>
    </row>
    <row r="26" spans="1:8">
      <c r="A26" cm="1">
        <f t="array" ref="A26">SUMPRODUCT((G26&lt;=$G$16:$G$35)/COUNTIF($G$16:$G$35,$G$16:$G$35))</f>
        <v>1.0000000000000002</v>
      </c>
      <c r="B26">
        <f t="shared" si="0"/>
        <v>1</v>
      </c>
      <c r="C26" s="16">
        <v>11</v>
      </c>
      <c r="D26" s="35" t="e">
        <f>_xlfn.XLOOKUP(H26,'Enter Data Here'!$C$14:$C$2113,'Enter Data Here'!$D$14:$D$2113, ,0)</f>
        <v>#N/A</v>
      </c>
      <c r="E26" s="35"/>
      <c r="F26" s="35"/>
      <c r="G26" s="1">
        <f>LARGE('Enter Data Here'!$B$14:$B$2113,11)</f>
        <v>0</v>
      </c>
      <c r="H26" s="14" cm="1">
        <f t="array" ref="H26">INDEX('Enter Data Here'!$C$14:C$2113,
_xlfn.AGGREGATE(15,6,(ROW('Enter Data Here'!$C$14:$C$2113)-ROW('Enter Data Here'!$C$14)+1)/('Enter Data Here'!$B$14:$B$2113=G26),
COUNTIF($G$16:G26,G26)))</f>
        <v>0</v>
      </c>
    </row>
    <row r="27" spans="1:8">
      <c r="A27" cm="1">
        <f t="array" ref="A27">SUMPRODUCT((G27&lt;=$G$16:$G$35)/COUNTIF($G$16:$G$35,$G$16:$G$35))</f>
        <v>1.0000000000000002</v>
      </c>
      <c r="B27">
        <f t="shared" si="0"/>
        <v>1</v>
      </c>
      <c r="C27" s="16">
        <v>12</v>
      </c>
      <c r="D27" s="35" t="e">
        <f>_xlfn.XLOOKUP(H27,'Enter Data Here'!$C$14:$C$2113,'Enter Data Here'!$D$14:$D$2113, ,0)</f>
        <v>#N/A</v>
      </c>
      <c r="E27" s="35"/>
      <c r="F27" s="35"/>
      <c r="G27" s="1">
        <f>LARGE('Enter Data Here'!$B$14:$B$2113,12)</f>
        <v>0</v>
      </c>
      <c r="H27" s="14" cm="1">
        <f t="array" ref="H27">INDEX('Enter Data Here'!$C$14:C$2113,
_xlfn.AGGREGATE(15,6,(ROW('Enter Data Here'!$C$14:$C$2113)-ROW('Enter Data Here'!$C$14)+1)/('Enter Data Here'!$B$14:$B$2113=G27),
COUNTIF($G$16:G27,G27)))</f>
        <v>0</v>
      </c>
    </row>
    <row r="28" spans="1:8">
      <c r="A28" cm="1">
        <f t="array" ref="A28">SUMPRODUCT((G28&lt;=$G$16:$G$35)/COUNTIF($G$16:$G$35,$G$16:$G$35))</f>
        <v>1.0000000000000002</v>
      </c>
      <c r="B28">
        <f t="shared" si="0"/>
        <v>1</v>
      </c>
      <c r="C28" s="11">
        <v>13</v>
      </c>
      <c r="D28" s="35" t="e">
        <f>_xlfn.XLOOKUP(H28,'Enter Data Here'!$C$14:$C$2113,'Enter Data Here'!$D$14:$D$2113, ,0)</f>
        <v>#N/A</v>
      </c>
      <c r="E28" s="35"/>
      <c r="F28" s="35"/>
      <c r="G28" s="1">
        <f>LARGE('Enter Data Here'!$B$14:$B$2113,13)</f>
        <v>0</v>
      </c>
      <c r="H28" s="14" cm="1">
        <f t="array" ref="H28">INDEX('Enter Data Here'!$C$14:C$2113,
_xlfn.AGGREGATE(15,6,(ROW('Enter Data Here'!$C$14:$C$2113)-ROW('Enter Data Here'!$C$14)+1)/('Enter Data Here'!$B$14:$B$2113=G28),
COUNTIF($G$16:G28,G28)))</f>
        <v>0</v>
      </c>
    </row>
    <row r="29" spans="1:8">
      <c r="A29" cm="1">
        <f t="array" ref="A29">SUMPRODUCT((G29&lt;=$G$16:$G$35)/COUNTIF($G$16:$G$35,$G$16:$G$35))</f>
        <v>1.0000000000000002</v>
      </c>
      <c r="B29">
        <f t="shared" si="0"/>
        <v>1</v>
      </c>
      <c r="C29" s="16">
        <v>14</v>
      </c>
      <c r="D29" s="35" t="e">
        <f>_xlfn.XLOOKUP(H29,'Enter Data Here'!$C$14:$C$2113,'Enter Data Here'!$D$14:$D$2113, ,0)</f>
        <v>#N/A</v>
      </c>
      <c r="E29" s="35"/>
      <c r="F29" s="35"/>
      <c r="G29" s="1">
        <f>LARGE('Enter Data Here'!$B$14:$B$2113,14)</f>
        <v>0</v>
      </c>
      <c r="H29" s="14" cm="1">
        <f t="array" ref="H29">INDEX('Enter Data Here'!$C$14:C$2113,
_xlfn.AGGREGATE(15,6,(ROW('Enter Data Here'!$C$14:$C$2113)-ROW('Enter Data Here'!$C$14)+1)/('Enter Data Here'!$B$14:$B$2113=G29),
COUNTIF($G$16:G29,G29)))</f>
        <v>0</v>
      </c>
    </row>
    <row r="30" spans="1:8">
      <c r="A30" cm="1">
        <f t="array" ref="A30">SUMPRODUCT((G30&lt;=$G$16:$G$35)/COUNTIF($G$16:$G$35,$G$16:$G$35))</f>
        <v>1.0000000000000002</v>
      </c>
      <c r="B30">
        <f t="shared" si="0"/>
        <v>1</v>
      </c>
      <c r="C30" s="16">
        <v>15</v>
      </c>
      <c r="D30" s="35" t="e">
        <f>_xlfn.XLOOKUP(H30,'Enter Data Here'!$C$14:$C$2113,'Enter Data Here'!$D$14:$D$2113, ,0)</f>
        <v>#N/A</v>
      </c>
      <c r="E30" s="35"/>
      <c r="F30" s="35"/>
      <c r="G30" s="1">
        <f>LARGE('Enter Data Here'!$B$14:$B$2113,15)</f>
        <v>0</v>
      </c>
      <c r="H30" s="14" cm="1">
        <f t="array" ref="H30">INDEX('Enter Data Here'!$C$14:C$2113,
_xlfn.AGGREGATE(15,6,(ROW('Enter Data Here'!$C$14:$C$2113)-ROW('Enter Data Here'!$C$14)+1)/('Enter Data Here'!$B$14:$B$2113=G30),
COUNTIF($G$16:G30,G30)))</f>
        <v>0</v>
      </c>
    </row>
    <row r="31" spans="1:8">
      <c r="A31" cm="1">
        <f t="array" ref="A31">SUMPRODUCT((G31&lt;=$G$16:$G$35)/COUNTIF($G$16:$G$35,$G$16:$G$35))</f>
        <v>1.0000000000000002</v>
      </c>
      <c r="B31">
        <f t="shared" si="0"/>
        <v>1</v>
      </c>
      <c r="C31" s="11">
        <v>16</v>
      </c>
      <c r="D31" s="35" t="e">
        <f>_xlfn.XLOOKUP(H31,'Enter Data Here'!$C$14:$C$2113,'Enter Data Here'!$D$14:$D$2113, ,0)</f>
        <v>#N/A</v>
      </c>
      <c r="E31" s="35"/>
      <c r="F31" s="35"/>
      <c r="G31" s="1">
        <f>LARGE('Enter Data Here'!$B$14:$B$2113,16)</f>
        <v>0</v>
      </c>
      <c r="H31" s="14" cm="1">
        <f t="array" ref="H31">INDEX('Enter Data Here'!$C$14:C$2113,
_xlfn.AGGREGATE(15,6,(ROW('Enter Data Here'!$C$14:$C$2113)-ROW('Enter Data Here'!$C$14)+1)/('Enter Data Here'!$B$14:$B$2113=G31),
COUNTIF($G$16:G31,G31)))</f>
        <v>0</v>
      </c>
    </row>
    <row r="32" spans="1:8">
      <c r="A32" cm="1">
        <f t="array" ref="A32">SUMPRODUCT((G32&lt;=$G$16:$G$35)/COUNTIF($G$16:$G$35,$G$16:$G$35))</f>
        <v>1.0000000000000002</v>
      </c>
      <c r="B32">
        <f t="shared" si="0"/>
        <v>1</v>
      </c>
      <c r="C32" s="16">
        <v>17</v>
      </c>
      <c r="D32" s="35" t="e">
        <f>_xlfn.XLOOKUP(H32,'Enter Data Here'!$C$14:$C$2113,'Enter Data Here'!$D$14:$D$2113, ,0)</f>
        <v>#N/A</v>
      </c>
      <c r="E32" s="35"/>
      <c r="F32" s="35"/>
      <c r="G32" s="1">
        <f>LARGE('Enter Data Here'!$B$14:$B$2113,17)</f>
        <v>0</v>
      </c>
      <c r="H32" s="14" cm="1">
        <f t="array" ref="H32">INDEX('Enter Data Here'!$C$14:C$2113,
_xlfn.AGGREGATE(15,6,(ROW('Enter Data Here'!$C$14:$C$2113)-ROW('Enter Data Here'!$C$14)+1)/('Enter Data Here'!$B$14:$B$2113=G32),
COUNTIF($G$16:G32,G32)))</f>
        <v>0</v>
      </c>
    </row>
    <row r="33" spans="1:8">
      <c r="A33" cm="1">
        <f t="array" ref="A33">SUMPRODUCT((G33&lt;=$G$16:$G$35)/COUNTIF($G$16:$G$35,$G$16:$G$35))</f>
        <v>1.0000000000000002</v>
      </c>
      <c r="B33">
        <f t="shared" si="0"/>
        <v>1</v>
      </c>
      <c r="C33" s="16">
        <v>18</v>
      </c>
      <c r="D33" s="35" t="e">
        <f>_xlfn.XLOOKUP(H33,'Enter Data Here'!$C$14:$C$2113,'Enter Data Here'!$D$14:$D$2113, ,0)</f>
        <v>#N/A</v>
      </c>
      <c r="E33" s="35"/>
      <c r="F33" s="35"/>
      <c r="G33" s="1">
        <f>LARGE('Enter Data Here'!$B$14:$B$2113,18)</f>
        <v>0</v>
      </c>
      <c r="H33" s="14" cm="1">
        <f t="array" ref="H33">INDEX('Enter Data Here'!$C$14:C$2113,
_xlfn.AGGREGATE(15,6,(ROW('Enter Data Here'!$C$14:$C$2113)-ROW('Enter Data Here'!$C$14)+1)/('Enter Data Here'!$B$14:$B$2113=G33),
COUNTIF($G$16:G33,G33)))</f>
        <v>0</v>
      </c>
    </row>
    <row r="34" spans="1:8">
      <c r="A34" cm="1">
        <f t="array" ref="A34">SUMPRODUCT((G34&lt;=$G$16:$G$35)/COUNTIF($G$16:$G$35,$G$16:$G$35))</f>
        <v>1.0000000000000002</v>
      </c>
      <c r="B34">
        <f t="shared" si="0"/>
        <v>1</v>
      </c>
      <c r="C34" s="11">
        <v>19</v>
      </c>
      <c r="D34" s="35" t="e">
        <f>_xlfn.XLOOKUP(H34,'Enter Data Here'!$C$14:$C$2113,'Enter Data Here'!$D$14:$D$2113, ,0)</f>
        <v>#N/A</v>
      </c>
      <c r="E34" s="35"/>
      <c r="F34" s="35"/>
      <c r="G34" s="1">
        <f>LARGE('Enter Data Here'!$B$14:$B$2113,19)</f>
        <v>0</v>
      </c>
      <c r="H34" s="14" cm="1">
        <f t="array" ref="H34">INDEX('Enter Data Here'!$C$14:C$2113,
_xlfn.AGGREGATE(15,6,(ROW('Enter Data Here'!$C$14:$C$2113)-ROW('Enter Data Here'!$C$14)+1)/('Enter Data Here'!$B$14:$B$2113=G34),
COUNTIF($G$16:G34,G34)))</f>
        <v>0</v>
      </c>
    </row>
    <row r="35" spans="1:8">
      <c r="A35" cm="1">
        <f t="array" ref="A35">SUMPRODUCT((G35&lt;=$G$16:$G$35)/COUNTIF($G$16:$G$35,$G$16:$G$35))</f>
        <v>1.0000000000000002</v>
      </c>
      <c r="B35">
        <f t="shared" si="0"/>
        <v>1</v>
      </c>
      <c r="C35" s="16">
        <v>20</v>
      </c>
      <c r="D35" s="35" t="e">
        <f>_xlfn.XLOOKUP(H35,'Enter Data Here'!$C$14:$C$2113,'Enter Data Here'!$D$14:$D$2113, ,0)</f>
        <v>#N/A</v>
      </c>
      <c r="E35" s="35"/>
      <c r="F35" s="35"/>
      <c r="G35" s="1">
        <f>LARGE('Enter Data Here'!$B$14:$B$2113,20)</f>
        <v>0</v>
      </c>
      <c r="H35" s="14" cm="1">
        <f t="array" ref="H35">INDEX('Enter Data Here'!$C$14:C$2113,
_xlfn.AGGREGATE(15,6,(ROW('Enter Data Here'!$C$14:$C$2113)-ROW('Enter Data Here'!$C$14)+1)/('Enter Data Here'!$B$14:$B$2113=G35),
COUNTIF($G$16:G35,G35)))</f>
        <v>0</v>
      </c>
    </row>
  </sheetData>
  <mergeCells count="26">
    <mergeCell ref="D31:F31"/>
    <mergeCell ref="D32:F32"/>
    <mergeCell ref="D33:F33"/>
    <mergeCell ref="D34:F34"/>
    <mergeCell ref="D35:F35"/>
    <mergeCell ref="D18:F18"/>
    <mergeCell ref="D29:F29"/>
    <mergeCell ref="D19:F19"/>
    <mergeCell ref="D20:F20"/>
    <mergeCell ref="D21:F21"/>
    <mergeCell ref="C2:H11"/>
    <mergeCell ref="H14:H15"/>
    <mergeCell ref="C12:H13"/>
    <mergeCell ref="C14:C15"/>
    <mergeCell ref="D30:F30"/>
    <mergeCell ref="D24:F24"/>
    <mergeCell ref="D25:F25"/>
    <mergeCell ref="D26:F26"/>
    <mergeCell ref="D27:F27"/>
    <mergeCell ref="D28:F28"/>
    <mergeCell ref="G14:G15"/>
    <mergeCell ref="D22:F22"/>
    <mergeCell ref="D23:F23"/>
    <mergeCell ref="D14:F15"/>
    <mergeCell ref="D16:F16"/>
    <mergeCell ref="D17:F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E4C15-824A-4DCE-8AC1-64095C56AAE0}">
  <sheetPr codeName="Sheet9"/>
  <dimension ref="A1:A16"/>
  <sheetViews>
    <sheetView workbookViewId="0">
      <selection activeCell="E9" sqref="E9"/>
    </sheetView>
  </sheetViews>
  <sheetFormatPr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  <row r="4" spans="1:1">
      <c r="A4" t="s">
        <v>43</v>
      </c>
    </row>
    <row r="5" spans="1:1">
      <c r="A5" t="s">
        <v>44</v>
      </c>
    </row>
    <row r="6" spans="1:1">
      <c r="A6" t="s">
        <v>45</v>
      </c>
    </row>
    <row r="7" spans="1:1">
      <c r="A7" t="s">
        <v>46</v>
      </c>
    </row>
    <row r="8" spans="1:1">
      <c r="A8" t="s">
        <v>47</v>
      </c>
    </row>
    <row r="9" spans="1:1">
      <c r="A9" t="s">
        <v>48</v>
      </c>
    </row>
    <row r="10" spans="1:1">
      <c r="A10" t="s">
        <v>49</v>
      </c>
    </row>
    <row r="11" spans="1:1">
      <c r="A11" t="s">
        <v>50</v>
      </c>
    </row>
    <row r="12" spans="1:1">
      <c r="A12" t="s">
        <v>51</v>
      </c>
    </row>
    <row r="13" spans="1:1">
      <c r="A13" t="s">
        <v>52</v>
      </c>
    </row>
    <row r="14" spans="1:1">
      <c r="A14" t="s">
        <v>3</v>
      </c>
    </row>
    <row r="15" spans="1:1">
      <c r="A15" t="s">
        <v>53</v>
      </c>
    </row>
    <row r="16" spans="1:1">
      <c r="A16" t="s">
        <v>54</v>
      </c>
    </row>
  </sheetData>
  <sortState xmlns:xlrd2="http://schemas.microsoft.com/office/spreadsheetml/2017/richdata2" ref="A1:A51">
    <sortCondition ref="A1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6ba5f915-19e4-4f57-b3f5-334c6ec0d3c2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9D95016F17A44B931DC6B3E7B0094E" ma:contentTypeVersion="17" ma:contentTypeDescription="Create a new document." ma:contentTypeScope="" ma:versionID="a91d6d353e624d6de38ecc0e92644690">
  <xsd:schema xmlns:xsd="http://www.w3.org/2001/XMLSchema" xmlns:xs="http://www.w3.org/2001/XMLSchema" xmlns:p="http://schemas.microsoft.com/office/2006/metadata/properties" xmlns:ns1="http://schemas.microsoft.com/sharepoint/v3" xmlns:ns3="6ba5f915-19e4-4f57-b3f5-334c6ec0d3c2" xmlns:ns4="322da198-4888-4e1b-bed1-24d7154f4983" targetNamespace="http://schemas.microsoft.com/office/2006/metadata/properties" ma:root="true" ma:fieldsID="dde8e9c1bc89845894bc49dea9dce4fe" ns1:_="" ns3:_="" ns4:_="">
    <xsd:import namespace="http://schemas.microsoft.com/sharepoint/v3"/>
    <xsd:import namespace="6ba5f915-19e4-4f57-b3f5-334c6ec0d3c2"/>
    <xsd:import namespace="322da198-4888-4e1b-bed1-24d7154f49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a5f915-19e4-4f57-b3f5-334c6ec0d3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da198-4888-4e1b-bed1-24d7154f498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338029-1BFB-46D4-8A4E-DE9852CD364E}">
  <ds:schemaRefs>
    <ds:schemaRef ds:uri="http://www.w3.org/XML/1998/namespace"/>
    <ds:schemaRef ds:uri="http://purl.org/dc/terms/"/>
    <ds:schemaRef ds:uri="http://schemas.microsoft.com/office/2006/documentManagement/types"/>
    <ds:schemaRef ds:uri="6ba5f915-19e4-4f57-b3f5-334c6ec0d3c2"/>
    <ds:schemaRef ds:uri="http://schemas.microsoft.com/office/infopath/2007/PartnerControls"/>
    <ds:schemaRef ds:uri="http://purl.org/dc/elements/1.1/"/>
    <ds:schemaRef ds:uri="http://schemas.microsoft.com/sharepoint/v3"/>
    <ds:schemaRef ds:uri="http://schemas.openxmlformats.org/package/2006/metadata/core-properties"/>
    <ds:schemaRef ds:uri="322da198-4888-4e1b-bed1-24d7154f498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91BD6FD-E4E0-4B36-9E0E-B4963898A18C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188389EA-E486-4EA3-ABCA-81E0F39D8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a5f915-19e4-4f57-b3f5-334c6ec0d3c2"/>
    <ds:schemaRef ds:uri="322da198-4888-4e1b-bed1-24d7154f49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F33B1DE-3328-4A40-BE6B-0C10FDD6A27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87455cc-c3fd-431b-a5a4-e56147c2e9db}" enabled="0" method="" siteId="{387455cc-c3fd-431b-a5a4-e56147c2e9d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23</vt:i4>
      </vt:variant>
    </vt:vector>
  </HeadingPairs>
  <TitlesOfParts>
    <vt:vector size="26" baseType="lpstr">
      <vt:lpstr>Enter Data Here</vt:lpstr>
      <vt:lpstr>Results</vt:lpstr>
      <vt:lpstr>PlayerList</vt:lpstr>
      <vt:lpstr>BA</vt:lpstr>
      <vt:lpstr>BAG</vt:lpstr>
      <vt:lpstr>BAGS</vt:lpstr>
      <vt:lpstr>BAV</vt:lpstr>
      <vt:lpstr>cats</vt:lpstr>
      <vt:lpstr>FIF</vt:lpstr>
      <vt:lpstr>fifs</vt:lpstr>
      <vt:lpstr>fIVS</vt:lpstr>
      <vt:lpstr>fous</vt:lpstr>
      <vt:lpstr>HIS</vt:lpstr>
      <vt:lpstr>hiss</vt:lpstr>
      <vt:lpstr>HUN</vt:lpstr>
      <vt:lpstr>HUNS</vt:lpstr>
      <vt:lpstr>mais</vt:lpstr>
      <vt:lpstr>NTO</vt:lpstr>
      <vt:lpstr>ntos</vt:lpstr>
      <vt:lpstr>runos</vt:lpstr>
      <vt:lpstr>runsS</vt:lpstr>
      <vt:lpstr>SIXS</vt:lpstr>
      <vt:lpstr>stus</vt:lpstr>
      <vt:lpstr>WICS</vt:lpstr>
      <vt:lpstr>ZER</vt:lpstr>
      <vt:lpstr>zERS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Brad Lanesman</dc:creator>
  <cp:keywords/>
  <dc:description/>
  <cp:lastModifiedBy>Thomas Barel</cp:lastModifiedBy>
  <cp:revision/>
  <dcterms:created xsi:type="dcterms:W3CDTF">2023-02-16T02:46:00Z</dcterms:created>
  <dcterms:modified xsi:type="dcterms:W3CDTF">2023-03-15T23:01:42Z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0x010100479D95016F17A44B931DC6B3E7B0094E</vt:lpwstr>
  </property>
</Properties>
</file>